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42" i="2"/>
  <c r="E43" i="2"/>
  <c r="E40" i="2"/>
  <c r="U40" i="2" s="1"/>
  <c r="E35" i="2"/>
  <c r="E36" i="2"/>
  <c r="E37" i="2"/>
  <c r="AC37" i="2" s="1"/>
  <c r="E38" i="2"/>
  <c r="E26" i="2"/>
  <c r="E27" i="2"/>
  <c r="E28" i="2"/>
  <c r="E25" i="2"/>
  <c r="AC25" i="2" s="1"/>
  <c r="E15" i="2"/>
  <c r="E16" i="2"/>
  <c r="E17" i="2"/>
  <c r="U17" i="2" s="1"/>
  <c r="E18" i="2"/>
  <c r="E19" i="2"/>
  <c r="U19" i="2" s="1"/>
  <c r="E20" i="2"/>
  <c r="U20" i="2" s="1"/>
  <c r="E21" i="2"/>
  <c r="AC21" i="2" s="1"/>
  <c r="E14" i="2"/>
  <c r="D10" i="2"/>
  <c r="D11" i="2"/>
  <c r="D12" i="2"/>
  <c r="D13" i="2"/>
  <c r="D14" i="2"/>
  <c r="D15" i="2"/>
  <c r="AB15" i="2" s="1"/>
  <c r="D16" i="2"/>
  <c r="D17" i="2"/>
  <c r="AB17" i="2" s="1"/>
  <c r="D18" i="2"/>
  <c r="D19" i="2"/>
  <c r="D20" i="2"/>
  <c r="D21" i="2"/>
  <c r="D22" i="2"/>
  <c r="D23" i="2"/>
  <c r="T23" i="2" s="1"/>
  <c r="D24" i="2"/>
  <c r="D25" i="2"/>
  <c r="T25" i="2" s="1"/>
  <c r="D26" i="2"/>
  <c r="D27" i="2"/>
  <c r="AB27" i="2" s="1"/>
  <c r="D28" i="2"/>
  <c r="D29" i="2"/>
  <c r="D30" i="2"/>
  <c r="D31" i="2"/>
  <c r="AB31" i="2" s="1"/>
  <c r="D32" i="2"/>
  <c r="D33" i="2"/>
  <c r="AB33" i="2" s="1"/>
  <c r="D34" i="2"/>
  <c r="D35" i="2"/>
  <c r="AB35" i="2" s="1"/>
  <c r="D36" i="2"/>
  <c r="D37" i="2"/>
  <c r="D38" i="2"/>
  <c r="T38" i="2" s="1"/>
  <c r="D39" i="2"/>
  <c r="AB39" i="2" s="1"/>
  <c r="D40" i="2"/>
  <c r="D41" i="2"/>
  <c r="AB41" i="2" s="1"/>
  <c r="D42" i="2"/>
  <c r="D43" i="2"/>
  <c r="L43" i="2" s="1"/>
  <c r="C10" i="2"/>
  <c r="C11" i="2"/>
  <c r="C12" i="2"/>
  <c r="C13" i="2"/>
  <c r="C14" i="2"/>
  <c r="C15" i="2"/>
  <c r="C16" i="2"/>
  <c r="C17" i="2"/>
  <c r="S17" i="2" s="1"/>
  <c r="C18" i="2"/>
  <c r="C19" i="2"/>
  <c r="C20" i="2"/>
  <c r="C21" i="2"/>
  <c r="C22" i="2"/>
  <c r="C23" i="2"/>
  <c r="C24" i="2"/>
  <c r="C25" i="2"/>
  <c r="AA25" i="2" s="1"/>
  <c r="C26" i="2"/>
  <c r="C27" i="2"/>
  <c r="C28" i="2"/>
  <c r="C29" i="2"/>
  <c r="C30" i="2"/>
  <c r="C31" i="2"/>
  <c r="C32" i="2"/>
  <c r="C33" i="2"/>
  <c r="AA33" i="2" s="1"/>
  <c r="C34" i="2"/>
  <c r="C35" i="2"/>
  <c r="C36" i="2"/>
  <c r="C37" i="2"/>
  <c r="C38" i="2"/>
  <c r="C39" i="2"/>
  <c r="C40" i="2"/>
  <c r="AA40" i="2" s="1"/>
  <c r="C41" i="2"/>
  <c r="AA41" i="2" s="1"/>
  <c r="C42" i="2"/>
  <c r="C43" i="2"/>
  <c r="B10" i="2"/>
  <c r="B11" i="2"/>
  <c r="B12" i="2"/>
  <c r="B13" i="2"/>
  <c r="B14" i="2"/>
  <c r="R14" i="2" s="1"/>
  <c r="B15" i="2"/>
  <c r="Z15" i="2" s="1"/>
  <c r="B16" i="2"/>
  <c r="B17" i="2"/>
  <c r="B18" i="2"/>
  <c r="B19" i="2"/>
  <c r="B20" i="2"/>
  <c r="B21" i="2"/>
  <c r="B22" i="2"/>
  <c r="R22" i="2" s="1"/>
  <c r="B23" i="2"/>
  <c r="Z23" i="2" s="1"/>
  <c r="B24" i="2"/>
  <c r="B25" i="2"/>
  <c r="B26" i="2"/>
  <c r="B27" i="2"/>
  <c r="B28" i="2"/>
  <c r="B29" i="2"/>
  <c r="B30" i="2"/>
  <c r="R30" i="2" s="1"/>
  <c r="B31" i="2"/>
  <c r="Z31" i="2" s="1"/>
  <c r="B32" i="2"/>
  <c r="B33" i="2"/>
  <c r="Z33" i="2" s="1"/>
  <c r="B34" i="2"/>
  <c r="B35" i="2"/>
  <c r="B36" i="2"/>
  <c r="B37" i="2"/>
  <c r="B38" i="2"/>
  <c r="R38" i="2" s="1"/>
  <c r="B39" i="2"/>
  <c r="Z39" i="2" s="1"/>
  <c r="B40" i="2"/>
  <c r="Z40" i="2" s="1"/>
  <c r="B41" i="2"/>
  <c r="Z41" i="2" s="1"/>
  <c r="B42" i="2"/>
  <c r="B43" i="2"/>
  <c r="C9" i="2"/>
  <c r="D9" i="2"/>
  <c r="B9" i="2"/>
  <c r="R9" i="2" s="1"/>
  <c r="Y44" i="2"/>
  <c r="X44" i="2"/>
  <c r="W44" i="2"/>
  <c r="V44" i="2"/>
  <c r="Q44" i="2"/>
  <c r="P44" i="2"/>
  <c r="O44" i="2"/>
  <c r="N44" i="2"/>
  <c r="M44" i="2"/>
  <c r="K44" i="2"/>
  <c r="J44" i="2"/>
  <c r="I44" i="2"/>
  <c r="H44" i="2"/>
  <c r="G44" i="2"/>
  <c r="F44" i="2"/>
  <c r="AC43" i="2"/>
  <c r="AB43" i="2"/>
  <c r="AA43" i="2"/>
  <c r="Z43" i="2"/>
  <c r="U43" i="2"/>
  <c r="T43" i="2"/>
  <c r="S43" i="2"/>
  <c r="R43" i="2"/>
  <c r="AC42" i="2"/>
  <c r="AB42" i="2"/>
  <c r="AA42" i="2"/>
  <c r="Z42" i="2"/>
  <c r="U42" i="2"/>
  <c r="T42" i="2"/>
  <c r="S42" i="2"/>
  <c r="R42" i="2"/>
  <c r="L42" i="2"/>
  <c r="AC41" i="2"/>
  <c r="U41" i="2"/>
  <c r="T41" i="2"/>
  <c r="R41" i="2"/>
  <c r="L41" i="2"/>
  <c r="AB40" i="2"/>
  <c r="T40" i="2"/>
  <c r="S40" i="2"/>
  <c r="R40" i="2"/>
  <c r="L40" i="2"/>
  <c r="AC39" i="2"/>
  <c r="AA39" i="2"/>
  <c r="U39" i="2"/>
  <c r="S39" i="2"/>
  <c r="AC38" i="2"/>
  <c r="AB38" i="2"/>
  <c r="AA38" i="2"/>
  <c r="U38" i="2"/>
  <c r="S38" i="2"/>
  <c r="L38" i="2"/>
  <c r="AB37" i="2"/>
  <c r="AA37" i="2"/>
  <c r="Z37" i="2"/>
  <c r="T37" i="2"/>
  <c r="S37" i="2"/>
  <c r="R37" i="2"/>
  <c r="L37" i="2"/>
  <c r="AC36" i="2"/>
  <c r="AB36" i="2"/>
  <c r="AA36" i="2"/>
  <c r="Z36" i="2"/>
  <c r="U36" i="2"/>
  <c r="T36" i="2"/>
  <c r="S36" i="2"/>
  <c r="R36" i="2"/>
  <c r="L36" i="2"/>
  <c r="AC35" i="2"/>
  <c r="AA35" i="2"/>
  <c r="Z35" i="2"/>
  <c r="U35" i="2"/>
  <c r="S35" i="2"/>
  <c r="R35" i="2"/>
  <c r="L35" i="2"/>
  <c r="AC34" i="2"/>
  <c r="AB34" i="2"/>
  <c r="AA34" i="2"/>
  <c r="Z34" i="2"/>
  <c r="U34" i="2"/>
  <c r="T34" i="2"/>
  <c r="S34" i="2"/>
  <c r="R34" i="2"/>
  <c r="L34" i="2"/>
  <c r="AC33" i="2"/>
  <c r="U33" i="2"/>
  <c r="S33" i="2"/>
  <c r="R33" i="2"/>
  <c r="L33" i="2"/>
  <c r="AC32" i="2"/>
  <c r="AB32" i="2"/>
  <c r="AA32" i="2"/>
  <c r="Z32" i="2"/>
  <c r="U32" i="2"/>
  <c r="T32" i="2"/>
  <c r="S32" i="2"/>
  <c r="R32" i="2"/>
  <c r="L32" i="2"/>
  <c r="AC31" i="2"/>
  <c r="AA31" i="2"/>
  <c r="U31" i="2"/>
  <c r="T31" i="2"/>
  <c r="S31" i="2"/>
  <c r="L31" i="2"/>
  <c r="AC30" i="2"/>
  <c r="AB30" i="2"/>
  <c r="AA30" i="2"/>
  <c r="Z30" i="2"/>
  <c r="U30" i="2"/>
  <c r="T30" i="2"/>
  <c r="S30" i="2"/>
  <c r="L30" i="2"/>
  <c r="AC29" i="2"/>
  <c r="AB29" i="2"/>
  <c r="AA29" i="2"/>
  <c r="Z29" i="2"/>
  <c r="U29" i="2"/>
  <c r="T29" i="2"/>
  <c r="S29" i="2"/>
  <c r="R29" i="2"/>
  <c r="L29" i="2"/>
  <c r="AC28" i="2"/>
  <c r="AB28" i="2"/>
  <c r="AA28" i="2"/>
  <c r="Z28" i="2"/>
  <c r="U28" i="2"/>
  <c r="T28" i="2"/>
  <c r="S28" i="2"/>
  <c r="R28" i="2"/>
  <c r="L28" i="2"/>
  <c r="AC27" i="2"/>
  <c r="AA27" i="2"/>
  <c r="Z27" i="2"/>
  <c r="U27" i="2"/>
  <c r="T27" i="2"/>
  <c r="S27" i="2"/>
  <c r="R27" i="2"/>
  <c r="L27" i="2"/>
  <c r="AC26" i="2"/>
  <c r="AB26" i="2"/>
  <c r="AA26" i="2"/>
  <c r="Z26" i="2"/>
  <c r="U26" i="2"/>
  <c r="T26" i="2"/>
  <c r="S26" i="2"/>
  <c r="R26" i="2"/>
  <c r="L26" i="2"/>
  <c r="AB25" i="2"/>
  <c r="Z25" i="2"/>
  <c r="U25" i="2"/>
  <c r="R25" i="2"/>
  <c r="AC24" i="2"/>
  <c r="AB24" i="2"/>
  <c r="AA24" i="2"/>
  <c r="Z24" i="2"/>
  <c r="U24" i="2"/>
  <c r="T24" i="2"/>
  <c r="S24" i="2"/>
  <c r="R24" i="2"/>
  <c r="L24" i="2"/>
  <c r="AC23" i="2"/>
  <c r="AB23" i="2"/>
  <c r="AA23" i="2"/>
  <c r="U23" i="2"/>
  <c r="S23" i="2"/>
  <c r="AC22" i="2"/>
  <c r="AB22" i="2"/>
  <c r="AA22" i="2"/>
  <c r="Z22" i="2"/>
  <c r="U22" i="2"/>
  <c r="T22" i="2"/>
  <c r="S22" i="2"/>
  <c r="L22" i="2"/>
  <c r="AB21" i="2"/>
  <c r="AA21" i="2"/>
  <c r="Z21" i="2"/>
  <c r="U21" i="2"/>
  <c r="T21" i="2"/>
  <c r="S21" i="2"/>
  <c r="R21" i="2"/>
  <c r="L21" i="2"/>
  <c r="AC20" i="2"/>
  <c r="AB20" i="2"/>
  <c r="AA20" i="2"/>
  <c r="Z20" i="2"/>
  <c r="T20" i="2"/>
  <c r="S20" i="2"/>
  <c r="R20" i="2"/>
  <c r="L20" i="2"/>
  <c r="AC19" i="2"/>
  <c r="AB19" i="2"/>
  <c r="AA19" i="2"/>
  <c r="Z19" i="2"/>
  <c r="T19" i="2"/>
  <c r="S19" i="2"/>
  <c r="R19" i="2"/>
  <c r="L19" i="2"/>
  <c r="AC18" i="2"/>
  <c r="AB18" i="2"/>
  <c r="AA18" i="2"/>
  <c r="Z18" i="2"/>
  <c r="U18" i="2"/>
  <c r="T18" i="2"/>
  <c r="S18" i="2"/>
  <c r="R18" i="2"/>
  <c r="L18" i="2"/>
  <c r="AC17" i="2"/>
  <c r="Z17" i="2"/>
  <c r="R17" i="2"/>
  <c r="L17" i="2"/>
  <c r="AC16" i="2"/>
  <c r="AB16" i="2"/>
  <c r="AA16" i="2"/>
  <c r="Z16" i="2"/>
  <c r="U16" i="2"/>
  <c r="T16" i="2"/>
  <c r="S16" i="2"/>
  <c r="R16" i="2"/>
  <c r="L16" i="2"/>
  <c r="AC15" i="2"/>
  <c r="AA15" i="2"/>
  <c r="U15" i="2"/>
  <c r="S15" i="2"/>
  <c r="L15" i="2"/>
  <c r="AC14" i="2"/>
  <c r="AB14" i="2"/>
  <c r="AA14" i="2"/>
  <c r="Z14" i="2"/>
  <c r="U14" i="2"/>
  <c r="T14" i="2"/>
  <c r="S14" i="2"/>
  <c r="L14" i="2"/>
  <c r="AC13" i="2"/>
  <c r="AB13" i="2"/>
  <c r="AA13" i="2"/>
  <c r="Z13" i="2"/>
  <c r="U13" i="2"/>
  <c r="T13" i="2"/>
  <c r="S13" i="2"/>
  <c r="R13" i="2"/>
  <c r="L13" i="2"/>
  <c r="AC12" i="2"/>
  <c r="AB12" i="2"/>
  <c r="AA12" i="2"/>
  <c r="Z12" i="2"/>
  <c r="U12" i="2"/>
  <c r="T12" i="2"/>
  <c r="S12" i="2"/>
  <c r="R12" i="2"/>
  <c r="L12" i="2"/>
  <c r="AC11" i="2"/>
  <c r="AB11" i="2"/>
  <c r="AA11" i="2"/>
  <c r="Z11" i="2"/>
  <c r="U11" i="2"/>
  <c r="T11" i="2"/>
  <c r="S11" i="2"/>
  <c r="R11" i="2"/>
  <c r="L11" i="2"/>
  <c r="AC10" i="2"/>
  <c r="AB10" i="2"/>
  <c r="AA10" i="2"/>
  <c r="Z10" i="2"/>
  <c r="U10" i="2"/>
  <c r="T10" i="2"/>
  <c r="S10" i="2"/>
  <c r="R10" i="2"/>
  <c r="L10" i="2"/>
  <c r="AC9" i="2"/>
  <c r="AB9" i="2"/>
  <c r="AA9" i="2"/>
  <c r="U9" i="2"/>
  <c r="T9" i="2"/>
  <c r="S9" i="2"/>
  <c r="L9" i="2"/>
  <c r="AC8" i="2"/>
  <c r="AB8" i="2"/>
  <c r="AA8" i="2"/>
  <c r="Z8" i="2"/>
  <c r="U8" i="2"/>
  <c r="T8" i="2"/>
  <c r="S8" i="2"/>
  <c r="R8" i="2"/>
  <c r="L8" i="2"/>
  <c r="AC7" i="2"/>
  <c r="AB7" i="2"/>
  <c r="AA7" i="2"/>
  <c r="Z7" i="2"/>
  <c r="U7" i="2"/>
  <c r="T7" i="2"/>
  <c r="S7" i="2"/>
  <c r="R7" i="2"/>
  <c r="L7" i="2"/>
  <c r="AC6" i="2"/>
  <c r="AB6" i="2"/>
  <c r="AA6" i="2"/>
  <c r="Z6" i="2"/>
  <c r="U6" i="2"/>
  <c r="T6" i="2"/>
  <c r="S6" i="2"/>
  <c r="R6" i="2"/>
  <c r="L6" i="2"/>
  <c r="AC5" i="2"/>
  <c r="AB5" i="2"/>
  <c r="AA5" i="2"/>
  <c r="Z5" i="2"/>
  <c r="U5" i="2"/>
  <c r="T5" i="2"/>
  <c r="S5" i="2"/>
  <c r="R5" i="2"/>
  <c r="L5" i="2"/>
  <c r="AC4" i="2"/>
  <c r="AB4" i="2"/>
  <c r="AA4" i="2"/>
  <c r="Z4" i="2"/>
  <c r="U4" i="2"/>
  <c r="T4" i="2"/>
  <c r="S4" i="2"/>
  <c r="R4" i="2"/>
  <c r="L4" i="2"/>
  <c r="AC40" i="2" l="1"/>
  <c r="U37" i="2"/>
  <c r="AC44" i="2"/>
  <c r="U44" i="2"/>
  <c r="AB44" i="2"/>
  <c r="T33" i="2"/>
  <c r="T35" i="2"/>
  <c r="T15" i="2"/>
  <c r="T44" i="2" s="1"/>
  <c r="T17" i="2"/>
  <c r="T39" i="2"/>
  <c r="L39" i="2"/>
  <c r="L44" i="2" s="1"/>
  <c r="L23" i="2"/>
  <c r="L25" i="2"/>
  <c r="AA17" i="2"/>
  <c r="S41" i="2"/>
  <c r="S25" i="2"/>
  <c r="S44" i="2"/>
  <c r="S46" i="2" s="1"/>
  <c r="R15" i="2"/>
  <c r="R23" i="2"/>
  <c r="R31" i="2"/>
  <c r="R39" i="2"/>
  <c r="Z38" i="2"/>
  <c r="Z44" i="2" s="1"/>
  <c r="Z47" i="2" s="1"/>
  <c r="AA44" i="2"/>
  <c r="Z9" i="2"/>
  <c r="R44" i="2"/>
  <c r="R46" i="2" s="1"/>
  <c r="AB47" i="2"/>
  <c r="AB46" i="2"/>
  <c r="AA47" i="2"/>
  <c r="AA46" i="2"/>
  <c r="AA49" i="2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5" i="1"/>
  <c r="L6" i="1"/>
  <c r="L7" i="1"/>
  <c r="L8" i="1"/>
  <c r="L9" i="1"/>
  <c r="L10" i="1"/>
  <c r="L11" i="1"/>
  <c r="L12" i="1"/>
  <c r="L13" i="1"/>
  <c r="L14" i="1"/>
  <c r="L15" i="1"/>
  <c r="L4" i="1"/>
  <c r="M44" i="1"/>
  <c r="K44" i="1"/>
  <c r="J44" i="1"/>
  <c r="I44" i="1"/>
  <c r="H44" i="1"/>
  <c r="G44" i="1"/>
  <c r="F44" i="1"/>
  <c r="L47" i="2" l="1"/>
  <c r="L46" i="2"/>
  <c r="L49" i="2" s="1"/>
  <c r="T47" i="2"/>
  <c r="T46" i="2"/>
  <c r="AB49" i="2"/>
  <c r="S47" i="2"/>
  <c r="R47" i="2"/>
  <c r="S49" i="2"/>
  <c r="Z46" i="2"/>
  <c r="Z49" i="2" s="1"/>
  <c r="R49" i="2"/>
  <c r="U46" i="2"/>
  <c r="U47" i="2"/>
  <c r="AC46" i="2"/>
  <c r="AC47" i="2"/>
  <c r="L44" i="1"/>
  <c r="Z5" i="1"/>
  <c r="AA5" i="1"/>
  <c r="AB5" i="1"/>
  <c r="AC5" i="1"/>
  <c r="AC44" i="1" s="1"/>
  <c r="Z6" i="1"/>
  <c r="AA6" i="1"/>
  <c r="AB6" i="1"/>
  <c r="AC6" i="1"/>
  <c r="Z7" i="1"/>
  <c r="AA7" i="1"/>
  <c r="AB7" i="1"/>
  <c r="AC7" i="1"/>
  <c r="Z8" i="1"/>
  <c r="AA8" i="1"/>
  <c r="AB8" i="1"/>
  <c r="AC8" i="1"/>
  <c r="Z9" i="1"/>
  <c r="AA9" i="1"/>
  <c r="AB9" i="1"/>
  <c r="AC9" i="1"/>
  <c r="Z10" i="1"/>
  <c r="AA10" i="1"/>
  <c r="AB10" i="1"/>
  <c r="AC10" i="1"/>
  <c r="Z11" i="1"/>
  <c r="AA11" i="1"/>
  <c r="AB11" i="1"/>
  <c r="AC11" i="1"/>
  <c r="Z12" i="1"/>
  <c r="AA12" i="1"/>
  <c r="AB12" i="1"/>
  <c r="AC12" i="1"/>
  <c r="Z13" i="1"/>
  <c r="AA13" i="1"/>
  <c r="AB13" i="1"/>
  <c r="AC13" i="1"/>
  <c r="Z14" i="1"/>
  <c r="AA14" i="1"/>
  <c r="AB14" i="1"/>
  <c r="AC14" i="1"/>
  <c r="Z15" i="1"/>
  <c r="AA15" i="1"/>
  <c r="AB15" i="1"/>
  <c r="AC15" i="1"/>
  <c r="Z16" i="1"/>
  <c r="AA16" i="1"/>
  <c r="AB16" i="1"/>
  <c r="AC16" i="1"/>
  <c r="Z17" i="1"/>
  <c r="AA17" i="1"/>
  <c r="AB17" i="1"/>
  <c r="AC17" i="1"/>
  <c r="Z18" i="1"/>
  <c r="AA18" i="1"/>
  <c r="AB18" i="1"/>
  <c r="AC18" i="1"/>
  <c r="Z19" i="1"/>
  <c r="AA19" i="1"/>
  <c r="AB19" i="1"/>
  <c r="AC19" i="1"/>
  <c r="Z20" i="1"/>
  <c r="AA20" i="1"/>
  <c r="AB20" i="1"/>
  <c r="AC20" i="1"/>
  <c r="Z21" i="1"/>
  <c r="AA21" i="1"/>
  <c r="AB21" i="1"/>
  <c r="AC21" i="1"/>
  <c r="Z22" i="1"/>
  <c r="AA22" i="1"/>
  <c r="AB22" i="1"/>
  <c r="AC22" i="1"/>
  <c r="Z23" i="1"/>
  <c r="AA23" i="1"/>
  <c r="AB23" i="1"/>
  <c r="AC23" i="1"/>
  <c r="Z24" i="1"/>
  <c r="AA24" i="1"/>
  <c r="AB24" i="1"/>
  <c r="AC24" i="1"/>
  <c r="Z25" i="1"/>
  <c r="AA25" i="1"/>
  <c r="AB25" i="1"/>
  <c r="AC25" i="1"/>
  <c r="Z26" i="1"/>
  <c r="AA26" i="1"/>
  <c r="AB26" i="1"/>
  <c r="AC26" i="1"/>
  <c r="Z27" i="1"/>
  <c r="AA27" i="1"/>
  <c r="AB27" i="1"/>
  <c r="AC27" i="1"/>
  <c r="Z28" i="1"/>
  <c r="AA28" i="1"/>
  <c r="AB28" i="1"/>
  <c r="AC28" i="1"/>
  <c r="Z29" i="1"/>
  <c r="AA29" i="1"/>
  <c r="AB29" i="1"/>
  <c r="AC29" i="1"/>
  <c r="Z30" i="1"/>
  <c r="AA30" i="1"/>
  <c r="AB30" i="1"/>
  <c r="AC30" i="1"/>
  <c r="Z31" i="1"/>
  <c r="AA31" i="1"/>
  <c r="AB31" i="1"/>
  <c r="AC31" i="1"/>
  <c r="Z32" i="1"/>
  <c r="AA32" i="1"/>
  <c r="AB32" i="1"/>
  <c r="AC32" i="1"/>
  <c r="Z33" i="1"/>
  <c r="AA33" i="1"/>
  <c r="AB33" i="1"/>
  <c r="AC33" i="1"/>
  <c r="Z34" i="1"/>
  <c r="AA34" i="1"/>
  <c r="AB34" i="1"/>
  <c r="AC34" i="1"/>
  <c r="Z35" i="1"/>
  <c r="AA35" i="1"/>
  <c r="AB35" i="1"/>
  <c r="AC35" i="1"/>
  <c r="Z36" i="1"/>
  <c r="AA36" i="1"/>
  <c r="AB36" i="1"/>
  <c r="AC36" i="1"/>
  <c r="Z37" i="1"/>
  <c r="AA37" i="1"/>
  <c r="AB37" i="1"/>
  <c r="AC37" i="1"/>
  <c r="Z38" i="1"/>
  <c r="AA38" i="1"/>
  <c r="AB38" i="1"/>
  <c r="AC38" i="1"/>
  <c r="Z39" i="1"/>
  <c r="AA39" i="1"/>
  <c r="AB39" i="1"/>
  <c r="AC39" i="1"/>
  <c r="Z40" i="1"/>
  <c r="AA40" i="1"/>
  <c r="AB40" i="1"/>
  <c r="AC40" i="1"/>
  <c r="Z41" i="1"/>
  <c r="AA41" i="1"/>
  <c r="AB41" i="1"/>
  <c r="AC41" i="1"/>
  <c r="Z42" i="1"/>
  <c r="AA42" i="1"/>
  <c r="AB42" i="1"/>
  <c r="AC42" i="1"/>
  <c r="Z43" i="1"/>
  <c r="AA43" i="1"/>
  <c r="AB43" i="1"/>
  <c r="AC43" i="1"/>
  <c r="AA4" i="1"/>
  <c r="AB4" i="1"/>
  <c r="AC4" i="1"/>
  <c r="Z4" i="1"/>
  <c r="R5" i="1"/>
  <c r="S5" i="1"/>
  <c r="T5" i="1"/>
  <c r="U5" i="1"/>
  <c r="R6" i="1"/>
  <c r="S6" i="1"/>
  <c r="T6" i="1"/>
  <c r="U6" i="1"/>
  <c r="R7" i="1"/>
  <c r="S7" i="1"/>
  <c r="T7" i="1"/>
  <c r="U7" i="1"/>
  <c r="R8" i="1"/>
  <c r="S8" i="1"/>
  <c r="T8" i="1"/>
  <c r="U8" i="1"/>
  <c r="R9" i="1"/>
  <c r="S9" i="1"/>
  <c r="T9" i="1"/>
  <c r="U9" i="1"/>
  <c r="R10" i="1"/>
  <c r="S10" i="1"/>
  <c r="T10" i="1"/>
  <c r="U10" i="1"/>
  <c r="R11" i="1"/>
  <c r="S11" i="1"/>
  <c r="T11" i="1"/>
  <c r="U11" i="1"/>
  <c r="R12" i="1"/>
  <c r="S12" i="1"/>
  <c r="T12" i="1"/>
  <c r="U12" i="1"/>
  <c r="R13" i="1"/>
  <c r="S13" i="1"/>
  <c r="T13" i="1"/>
  <c r="U13" i="1"/>
  <c r="R14" i="1"/>
  <c r="S14" i="1"/>
  <c r="T14" i="1"/>
  <c r="U14" i="1"/>
  <c r="R15" i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R42" i="1"/>
  <c r="S42" i="1"/>
  <c r="T42" i="1"/>
  <c r="U42" i="1"/>
  <c r="R43" i="1"/>
  <c r="S43" i="1"/>
  <c r="T43" i="1"/>
  <c r="U43" i="1"/>
  <c r="S4" i="1"/>
  <c r="T4" i="1"/>
  <c r="U4" i="1"/>
  <c r="R4" i="1"/>
  <c r="T49" i="2" l="1"/>
  <c r="U49" i="2"/>
  <c r="AC49" i="2"/>
  <c r="L47" i="1"/>
  <c r="L46" i="1"/>
  <c r="L49" i="1" s="1"/>
  <c r="AB44" i="1"/>
  <c r="AA44" i="1"/>
  <c r="O44" i="1"/>
  <c r="P44" i="1"/>
  <c r="Q44" i="1"/>
  <c r="R44" i="1"/>
  <c r="S44" i="1"/>
  <c r="T44" i="1"/>
  <c r="U44" i="1"/>
  <c r="V44" i="1"/>
  <c r="W44" i="1"/>
  <c r="X44" i="1"/>
  <c r="Y44" i="1"/>
  <c r="Z44" i="1"/>
  <c r="N44" i="1"/>
  <c r="AB47" i="1" l="1"/>
  <c r="AB46" i="1"/>
  <c r="AB49" i="1" s="1"/>
  <c r="S46" i="1"/>
  <c r="S47" i="1"/>
  <c r="AA47" i="1"/>
  <c r="AA46" i="1"/>
  <c r="T46" i="1"/>
  <c r="T47" i="1"/>
  <c r="Z47" i="1"/>
  <c r="Z46" i="1"/>
  <c r="R47" i="1"/>
  <c r="R46" i="1"/>
  <c r="R49" i="1" s="1"/>
  <c r="T49" i="1" l="1"/>
  <c r="AA49" i="1"/>
  <c r="AC47" i="1"/>
  <c r="AC46" i="1"/>
  <c r="Z49" i="1"/>
  <c r="AC49" i="1" s="1"/>
  <c r="U47" i="1"/>
  <c r="U46" i="1"/>
  <c r="S49" i="1"/>
  <c r="U49" i="1" s="1"/>
</calcChain>
</file>

<file path=xl/sharedStrings.xml><?xml version="1.0" encoding="utf-8"?>
<sst xmlns="http://schemas.openxmlformats.org/spreadsheetml/2006/main" count="177" uniqueCount="63">
  <si>
    <t>13410-DS</t>
  </si>
  <si>
    <t>13420-PP</t>
  </si>
  <si>
    <t>13430-PD</t>
  </si>
  <si>
    <t>Benešov</t>
  </si>
  <si>
    <t>Čechtice</t>
  </si>
  <si>
    <t>Dobříš</t>
  </si>
  <si>
    <t>Příbram</t>
  </si>
  <si>
    <t>Rožmitál</t>
  </si>
  <si>
    <t>Sedlčany</t>
  </si>
  <si>
    <t>Sedlec-Prčice</t>
  </si>
  <si>
    <t>Tloskov</t>
  </si>
  <si>
    <t>Vlašim</t>
  </si>
  <si>
    <t>Votice</t>
  </si>
  <si>
    <t>Fialka</t>
  </si>
  <si>
    <t>Kr.Dvůr</t>
  </si>
  <si>
    <t>N.Strašecí</t>
  </si>
  <si>
    <t>Rakovník</t>
  </si>
  <si>
    <t>Rudná</t>
  </si>
  <si>
    <t>Slaný</t>
  </si>
  <si>
    <t>Zbraslav</t>
  </si>
  <si>
    <t>Žebrák</t>
  </si>
  <si>
    <t>Čáslav</t>
  </si>
  <si>
    <t>Č.Brod</t>
  </si>
  <si>
    <t>Kolín</t>
  </si>
  <si>
    <t>K.Hora</t>
  </si>
  <si>
    <t>M.Králové</t>
  </si>
  <si>
    <t>Nymburk</t>
  </si>
  <si>
    <t>Poděbrady</t>
  </si>
  <si>
    <t>Radovesnice</t>
  </si>
  <si>
    <t>Říčany</t>
  </si>
  <si>
    <t>V.Popovice</t>
  </si>
  <si>
    <t>Zásmuky</t>
  </si>
  <si>
    <t>Zbraslavice</t>
  </si>
  <si>
    <t>Žandov</t>
  </si>
  <si>
    <t>Bělá</t>
  </si>
  <si>
    <t>Benátky</t>
  </si>
  <si>
    <t>Bezděčín</t>
  </si>
  <si>
    <t>Dolínek</t>
  </si>
  <si>
    <t>Dřínov</t>
  </si>
  <si>
    <t>Mělník</t>
  </si>
  <si>
    <t>Mn.Hradiště</t>
  </si>
  <si>
    <t>Mochov</t>
  </si>
  <si>
    <t>Mšeno</t>
  </si>
  <si>
    <t>13xxx-PR</t>
  </si>
  <si>
    <t>počty</t>
  </si>
  <si>
    <t>náklady</t>
  </si>
  <si>
    <t>vč.DPH</t>
  </si>
  <si>
    <t>Celkové náklady za KSÚS</t>
  </si>
  <si>
    <t>jeden běžný pracovní den ( dispečer 15,5h, sypač pracovní poh-24h, sypač domácí poh-15,5h.)</t>
  </si>
  <si>
    <t>jeden den - so, ne, sv (dispečer, sypač pracovní a domácí poh- 24h.)</t>
  </si>
  <si>
    <t>II.stupeň pohotovosti (dle OP Zú - bez posílení)</t>
  </si>
  <si>
    <t>III.stupeň pohotovosti (dle OP ZÚ)</t>
  </si>
  <si>
    <t>běžný měsíc 31 dní (21 pracovních) ((např.leden 2022))</t>
  </si>
  <si>
    <t>I.stupeň pohotovosti (dle OP Zú - dispečer+řidiči na domácí pohotovosti)</t>
  </si>
  <si>
    <t>Legenda:</t>
  </si>
  <si>
    <t>DS</t>
  </si>
  <si>
    <t>PP</t>
  </si>
  <si>
    <t>PD</t>
  </si>
  <si>
    <t>PR</t>
  </si>
  <si>
    <t>dispečerská služba</t>
  </si>
  <si>
    <t>pracovní pohotovost</t>
  </si>
  <si>
    <t>domácí pohotovost</t>
  </si>
  <si>
    <t>pohotovost traktor s radlicí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</si>
</sst>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0" fillId="4" borderId="1" xfId="0" applyFill="1" applyBorder="1"/>
    <xf numFmtId="0" fontId="0" fillId="0" borderId="3" xfId="0" applyBorder="1" applyAlignment="1"/>
    <xf numFmtId="0" fontId="0" fillId="0" borderId="1" xfId="0" applyBorder="1" applyAlignment="1"/>
    <xf numFmtId="164" fontId="1" fillId="0" borderId="1" xfId="0" applyNumberFormat="1" applyFont="1" applyBorder="1" applyAlignment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2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zoomScale="90" zoomScaleNormal="90" workbookViewId="0">
      <selection activeCell="B9" sqref="B9"/>
    </sheetView>
  </sheetViews>
  <sheetFormatPr defaultRowHeight="14.4" x14ac:dyDescent="0.3"/>
  <cols>
    <col min="1" max="1" width="12.88671875" bestFit="1" customWidth="1"/>
    <col min="2" max="2" width="9" customWidth="1"/>
    <col min="3" max="3" width="9" bestFit="1" customWidth="1"/>
    <col min="5" max="5" width="9" bestFit="1" customWidth="1"/>
    <col min="6" max="11" width="9" customWidth="1"/>
    <col min="12" max="12" width="15.5546875" customWidth="1"/>
    <col min="14" max="15" width="9" bestFit="1" customWidth="1"/>
    <col min="16" max="16" width="9.109375" bestFit="1" customWidth="1"/>
    <col min="17" max="17" width="9" bestFit="1" customWidth="1"/>
    <col min="18" max="18" width="15.33203125" bestFit="1" customWidth="1"/>
    <col min="19" max="19" width="16.33203125" bestFit="1" customWidth="1"/>
    <col min="20" max="20" width="15.33203125" bestFit="1" customWidth="1"/>
    <col min="21" max="21" width="17.88671875" customWidth="1"/>
    <col min="26" max="27" width="16.33203125" bestFit="1" customWidth="1"/>
    <col min="28" max="28" width="15.33203125" bestFit="1" customWidth="1"/>
    <col min="29" max="29" width="16.109375" customWidth="1"/>
  </cols>
  <sheetData>
    <row r="1" spans="1:29" x14ac:dyDescent="0.3">
      <c r="F1" s="28" t="s">
        <v>53</v>
      </c>
      <c r="G1" s="28"/>
      <c r="H1" s="28"/>
      <c r="I1" s="28"/>
      <c r="J1" s="28"/>
      <c r="K1" s="28"/>
      <c r="L1" s="28"/>
      <c r="M1" s="28"/>
      <c r="N1" s="27" t="s">
        <v>50</v>
      </c>
      <c r="O1" s="27"/>
      <c r="P1" s="27"/>
      <c r="Q1" s="27"/>
      <c r="R1" s="27"/>
      <c r="S1" s="27"/>
      <c r="T1" s="27"/>
      <c r="U1" s="27"/>
      <c r="V1" s="26" t="s">
        <v>51</v>
      </c>
      <c r="W1" s="26"/>
      <c r="X1" s="26"/>
      <c r="Y1" s="26"/>
      <c r="Z1" s="26"/>
      <c r="AA1" s="26"/>
      <c r="AB1" s="26"/>
      <c r="AC1" s="26"/>
    </row>
    <row r="2" spans="1:29" x14ac:dyDescent="0.3">
      <c r="F2" s="28" t="s">
        <v>44</v>
      </c>
      <c r="G2" s="28"/>
      <c r="H2" s="28"/>
      <c r="I2" s="28"/>
      <c r="J2" s="28" t="s">
        <v>45</v>
      </c>
      <c r="K2" s="28"/>
      <c r="L2" s="28"/>
      <c r="M2" s="28"/>
      <c r="N2" s="27" t="s">
        <v>44</v>
      </c>
      <c r="O2" s="27"/>
      <c r="P2" s="27"/>
      <c r="Q2" s="27"/>
      <c r="R2" s="27" t="s">
        <v>45</v>
      </c>
      <c r="S2" s="27"/>
      <c r="T2" s="27"/>
      <c r="U2" s="27"/>
      <c r="V2" s="26" t="s">
        <v>44</v>
      </c>
      <c r="W2" s="26"/>
      <c r="X2" s="26"/>
      <c r="Y2" s="26"/>
      <c r="Z2" s="26" t="s">
        <v>45</v>
      </c>
      <c r="AA2" s="26"/>
      <c r="AB2" s="26"/>
      <c r="AC2" s="26"/>
    </row>
    <row r="3" spans="1:29" x14ac:dyDescent="0.3">
      <c r="A3" s="2"/>
      <c r="B3" s="2" t="s">
        <v>0</v>
      </c>
      <c r="C3" s="2" t="s">
        <v>1</v>
      </c>
      <c r="D3" s="2" t="s">
        <v>2</v>
      </c>
      <c r="E3" s="2" t="s">
        <v>43</v>
      </c>
      <c r="F3" s="15" t="s">
        <v>0</v>
      </c>
      <c r="G3" s="15" t="s">
        <v>1</v>
      </c>
      <c r="H3" s="15" t="s">
        <v>2</v>
      </c>
      <c r="I3" s="15" t="s">
        <v>43</v>
      </c>
      <c r="J3" s="15" t="s">
        <v>0</v>
      </c>
      <c r="K3" s="15" t="s">
        <v>1</v>
      </c>
      <c r="L3" s="15" t="s">
        <v>2</v>
      </c>
      <c r="M3" s="15" t="s">
        <v>43</v>
      </c>
      <c r="N3" s="4" t="s">
        <v>0</v>
      </c>
      <c r="O3" s="4" t="s">
        <v>1</v>
      </c>
      <c r="P3" s="4" t="s">
        <v>2</v>
      </c>
      <c r="Q3" s="4" t="s">
        <v>43</v>
      </c>
      <c r="R3" s="4" t="s">
        <v>0</v>
      </c>
      <c r="S3" s="4" t="s">
        <v>1</v>
      </c>
      <c r="T3" s="4" t="s">
        <v>2</v>
      </c>
      <c r="U3" s="4" t="s">
        <v>43</v>
      </c>
      <c r="V3" s="6" t="s">
        <v>0</v>
      </c>
      <c r="W3" s="6" t="s">
        <v>1</v>
      </c>
      <c r="X3" s="6" t="s">
        <v>2</v>
      </c>
      <c r="Y3" s="6" t="s">
        <v>43</v>
      </c>
      <c r="Z3" s="6" t="s">
        <v>0</v>
      </c>
      <c r="AA3" s="6" t="s">
        <v>1</v>
      </c>
      <c r="AB3" s="6" t="s">
        <v>2</v>
      </c>
      <c r="AC3" s="6" t="s">
        <v>43</v>
      </c>
    </row>
    <row r="4" spans="1:29" x14ac:dyDescent="0.3">
      <c r="A4" s="2" t="s">
        <v>3</v>
      </c>
      <c r="B4" s="2">
        <v>501.95</v>
      </c>
      <c r="C4" s="2">
        <v>315.51</v>
      </c>
      <c r="D4" s="2">
        <v>126.21</v>
      </c>
      <c r="E4" s="2">
        <v>126.21</v>
      </c>
      <c r="F4" s="15">
        <v>1</v>
      </c>
      <c r="G4" s="15"/>
      <c r="H4" s="15">
        <v>1</v>
      </c>
      <c r="I4" s="15"/>
      <c r="J4" s="15"/>
      <c r="K4" s="15"/>
      <c r="L4" s="15">
        <f>(F4+H4)*D4</f>
        <v>252.42</v>
      </c>
      <c r="M4" s="15"/>
      <c r="N4" s="4">
        <v>1</v>
      </c>
      <c r="O4" s="4">
        <v>1</v>
      </c>
      <c r="P4" s="4">
        <v>1</v>
      </c>
      <c r="Q4" s="4"/>
      <c r="R4" s="4">
        <f>B4*N4</f>
        <v>501.95</v>
      </c>
      <c r="S4" s="4">
        <f>C4*O4</f>
        <v>315.51</v>
      </c>
      <c r="T4" s="4">
        <f>D4*P4</f>
        <v>126.21</v>
      </c>
      <c r="U4" s="4">
        <f>E4*Q4</f>
        <v>0</v>
      </c>
      <c r="V4" s="6">
        <v>1</v>
      </c>
      <c r="W4" s="6">
        <v>2</v>
      </c>
      <c r="X4" s="6">
        <v>3</v>
      </c>
      <c r="Y4" s="6"/>
      <c r="Z4" s="6">
        <f t="shared" ref="Z4:Z43" si="0">B4*V4</f>
        <v>501.95</v>
      </c>
      <c r="AA4" s="6">
        <f t="shared" ref="AA4:AA43" si="1">C4*W4</f>
        <v>631.02</v>
      </c>
      <c r="AB4" s="6">
        <f t="shared" ref="AB4:AB43" si="2">D4*X4</f>
        <v>378.63</v>
      </c>
      <c r="AC4" s="6">
        <f t="shared" ref="AC4:AC43" si="3">E4*Y4</f>
        <v>0</v>
      </c>
    </row>
    <row r="5" spans="1:29" x14ac:dyDescent="0.3">
      <c r="A5" s="2" t="s">
        <v>4</v>
      </c>
      <c r="B5" s="2">
        <v>515.17999999999995</v>
      </c>
      <c r="C5" s="2">
        <v>313.27999999999997</v>
      </c>
      <c r="D5" s="2">
        <v>125.31</v>
      </c>
      <c r="E5" s="2"/>
      <c r="F5" s="15">
        <v>1</v>
      </c>
      <c r="G5" s="15"/>
      <c r="H5" s="15">
        <v>1</v>
      </c>
      <c r="I5" s="15"/>
      <c r="J5" s="15"/>
      <c r="K5" s="15"/>
      <c r="L5" s="15">
        <f t="shared" ref="L5:L43" si="4">(F5+H5)*D5</f>
        <v>250.62</v>
      </c>
      <c r="M5" s="15"/>
      <c r="N5" s="4">
        <v>1</v>
      </c>
      <c r="O5" s="4">
        <v>1</v>
      </c>
      <c r="P5" s="4">
        <v>1</v>
      </c>
      <c r="Q5" s="4"/>
      <c r="R5" s="4">
        <f t="shared" ref="R5:R43" si="5">B5*N5</f>
        <v>515.17999999999995</v>
      </c>
      <c r="S5" s="4">
        <f t="shared" ref="S5:S43" si="6">C5*O5</f>
        <v>313.27999999999997</v>
      </c>
      <c r="T5" s="4">
        <f t="shared" ref="T5:T43" si="7">D5*P5</f>
        <v>125.31</v>
      </c>
      <c r="U5" s="4">
        <f t="shared" ref="U5:U43" si="8">E5*Q5</f>
        <v>0</v>
      </c>
      <c r="V5" s="6">
        <v>1</v>
      </c>
      <c r="W5" s="6">
        <v>2</v>
      </c>
      <c r="X5" s="6">
        <v>2</v>
      </c>
      <c r="Y5" s="6"/>
      <c r="Z5" s="6">
        <f t="shared" si="0"/>
        <v>515.17999999999995</v>
      </c>
      <c r="AA5" s="6">
        <f t="shared" si="1"/>
        <v>626.55999999999995</v>
      </c>
      <c r="AB5" s="6">
        <f t="shared" si="2"/>
        <v>250.62</v>
      </c>
      <c r="AC5" s="6">
        <f t="shared" si="3"/>
        <v>0</v>
      </c>
    </row>
    <row r="6" spans="1:29" x14ac:dyDescent="0.3">
      <c r="A6" s="2" t="s">
        <v>5</v>
      </c>
      <c r="B6" s="2">
        <v>497.08</v>
      </c>
      <c r="C6" s="2">
        <v>303.52999999999997</v>
      </c>
      <c r="D6" s="2">
        <v>125.31</v>
      </c>
      <c r="E6" s="2"/>
      <c r="F6" s="15">
        <v>1</v>
      </c>
      <c r="G6" s="15"/>
      <c r="H6" s="15">
        <v>1</v>
      </c>
      <c r="I6" s="15"/>
      <c r="J6" s="15"/>
      <c r="K6" s="15"/>
      <c r="L6" s="15">
        <f t="shared" si="4"/>
        <v>250.62</v>
      </c>
      <c r="M6" s="15"/>
      <c r="N6" s="4">
        <v>1</v>
      </c>
      <c r="O6" s="4">
        <v>1</v>
      </c>
      <c r="P6" s="4">
        <v>1</v>
      </c>
      <c r="Q6" s="4"/>
      <c r="R6" s="4">
        <f t="shared" si="5"/>
        <v>497.08</v>
      </c>
      <c r="S6" s="4">
        <f t="shared" si="6"/>
        <v>303.52999999999997</v>
      </c>
      <c r="T6" s="4">
        <f t="shared" si="7"/>
        <v>125.31</v>
      </c>
      <c r="U6" s="4">
        <f t="shared" si="8"/>
        <v>0</v>
      </c>
      <c r="V6" s="6">
        <v>1</v>
      </c>
      <c r="W6" s="6">
        <v>2</v>
      </c>
      <c r="X6" s="6">
        <v>2</v>
      </c>
      <c r="Y6" s="6"/>
      <c r="Z6" s="6">
        <f t="shared" si="0"/>
        <v>497.08</v>
      </c>
      <c r="AA6" s="6">
        <f t="shared" si="1"/>
        <v>607.05999999999995</v>
      </c>
      <c r="AB6" s="6">
        <f t="shared" si="2"/>
        <v>250.62</v>
      </c>
      <c r="AC6" s="6">
        <f t="shared" si="3"/>
        <v>0</v>
      </c>
    </row>
    <row r="7" spans="1:29" x14ac:dyDescent="0.3">
      <c r="A7" s="2" t="s">
        <v>6</v>
      </c>
      <c r="B7" s="2">
        <v>519.53</v>
      </c>
      <c r="C7" s="2">
        <v>311.95999999999998</v>
      </c>
      <c r="D7" s="2">
        <v>129.99</v>
      </c>
      <c r="E7" s="2"/>
      <c r="F7" s="15">
        <v>1</v>
      </c>
      <c r="G7" s="15"/>
      <c r="H7" s="15">
        <v>1</v>
      </c>
      <c r="I7" s="15"/>
      <c r="J7" s="15"/>
      <c r="K7" s="15"/>
      <c r="L7" s="15">
        <f t="shared" si="4"/>
        <v>259.98</v>
      </c>
      <c r="M7" s="15"/>
      <c r="N7" s="4">
        <v>1</v>
      </c>
      <c r="O7" s="4">
        <v>2</v>
      </c>
      <c r="P7" s="4">
        <v>1</v>
      </c>
      <c r="Q7" s="4"/>
      <c r="R7" s="4">
        <f t="shared" si="5"/>
        <v>519.53</v>
      </c>
      <c r="S7" s="4">
        <f t="shared" si="6"/>
        <v>623.91999999999996</v>
      </c>
      <c r="T7" s="4">
        <f t="shared" si="7"/>
        <v>129.99</v>
      </c>
      <c r="U7" s="4">
        <f t="shared" si="8"/>
        <v>0</v>
      </c>
      <c r="V7" s="6">
        <v>1</v>
      </c>
      <c r="W7" s="6">
        <v>4</v>
      </c>
      <c r="X7" s="6">
        <v>1</v>
      </c>
      <c r="Y7" s="6"/>
      <c r="Z7" s="6">
        <f t="shared" si="0"/>
        <v>519.53</v>
      </c>
      <c r="AA7" s="6">
        <f t="shared" si="1"/>
        <v>1247.8399999999999</v>
      </c>
      <c r="AB7" s="6">
        <f t="shared" si="2"/>
        <v>129.99</v>
      </c>
      <c r="AC7" s="6">
        <f t="shared" si="3"/>
        <v>0</v>
      </c>
    </row>
    <row r="8" spans="1:29" x14ac:dyDescent="0.3">
      <c r="A8" s="2" t="s">
        <v>7</v>
      </c>
      <c r="B8" s="2">
        <v>515.17999999999995</v>
      </c>
      <c r="C8" s="2">
        <v>313.27999999999997</v>
      </c>
      <c r="D8" s="2">
        <v>125.31</v>
      </c>
      <c r="E8" s="2"/>
      <c r="F8" s="15">
        <v>1</v>
      </c>
      <c r="G8" s="15"/>
      <c r="H8" s="15">
        <v>1</v>
      </c>
      <c r="I8" s="15"/>
      <c r="J8" s="15"/>
      <c r="K8" s="15"/>
      <c r="L8" s="15">
        <f t="shared" si="4"/>
        <v>250.62</v>
      </c>
      <c r="M8" s="15"/>
      <c r="N8" s="4">
        <v>1</v>
      </c>
      <c r="O8" s="4">
        <v>1</v>
      </c>
      <c r="P8" s="4">
        <v>1</v>
      </c>
      <c r="Q8" s="4"/>
      <c r="R8" s="4">
        <f t="shared" si="5"/>
        <v>515.17999999999995</v>
      </c>
      <c r="S8" s="4">
        <f t="shared" si="6"/>
        <v>313.27999999999997</v>
      </c>
      <c r="T8" s="4">
        <f t="shared" si="7"/>
        <v>125.31</v>
      </c>
      <c r="U8" s="4">
        <f t="shared" si="8"/>
        <v>0</v>
      </c>
      <c r="V8" s="6">
        <v>1</v>
      </c>
      <c r="W8" s="6">
        <v>2</v>
      </c>
      <c r="X8" s="6">
        <v>2</v>
      </c>
      <c r="Y8" s="6"/>
      <c r="Z8" s="6">
        <f t="shared" si="0"/>
        <v>515.17999999999995</v>
      </c>
      <c r="AA8" s="6">
        <f t="shared" si="1"/>
        <v>626.55999999999995</v>
      </c>
      <c r="AB8" s="6">
        <f t="shared" si="2"/>
        <v>250.62</v>
      </c>
      <c r="AC8" s="6">
        <f t="shared" si="3"/>
        <v>0</v>
      </c>
    </row>
    <row r="9" spans="1:29" x14ac:dyDescent="0.3">
      <c r="A9" s="2" t="s">
        <v>8</v>
      </c>
      <c r="B9" s="2">
        <v>474.91</v>
      </c>
      <c r="C9" s="2">
        <v>298.06</v>
      </c>
      <c r="D9" s="2">
        <v>80.39</v>
      </c>
      <c r="E9" s="2"/>
      <c r="F9" s="15">
        <v>1</v>
      </c>
      <c r="G9" s="15"/>
      <c r="H9" s="15">
        <v>1</v>
      </c>
      <c r="I9" s="15"/>
      <c r="J9" s="15"/>
      <c r="K9" s="15"/>
      <c r="L9" s="15">
        <f t="shared" si="4"/>
        <v>160.78</v>
      </c>
      <c r="M9" s="15"/>
      <c r="N9" s="4">
        <v>1</v>
      </c>
      <c r="O9" s="4">
        <v>1</v>
      </c>
      <c r="P9" s="4">
        <v>2</v>
      </c>
      <c r="Q9" s="4"/>
      <c r="R9" s="4">
        <f t="shared" si="5"/>
        <v>474.91</v>
      </c>
      <c r="S9" s="4">
        <f t="shared" si="6"/>
        <v>298.06</v>
      </c>
      <c r="T9" s="4">
        <f t="shared" si="7"/>
        <v>160.78</v>
      </c>
      <c r="U9" s="4">
        <f t="shared" si="8"/>
        <v>0</v>
      </c>
      <c r="V9" s="6">
        <v>1</v>
      </c>
      <c r="W9" s="6">
        <v>3</v>
      </c>
      <c r="X9" s="6">
        <v>1</v>
      </c>
      <c r="Y9" s="6"/>
      <c r="Z9" s="6">
        <f t="shared" si="0"/>
        <v>474.91</v>
      </c>
      <c r="AA9" s="6">
        <f t="shared" si="1"/>
        <v>894.18000000000006</v>
      </c>
      <c r="AB9" s="6">
        <f t="shared" si="2"/>
        <v>80.39</v>
      </c>
      <c r="AC9" s="6">
        <f t="shared" si="3"/>
        <v>0</v>
      </c>
    </row>
    <row r="10" spans="1:29" x14ac:dyDescent="0.3">
      <c r="A10" s="2" t="s">
        <v>9</v>
      </c>
      <c r="B10" s="2">
        <v>477.6</v>
      </c>
      <c r="C10" s="2">
        <v>300.2</v>
      </c>
      <c r="D10" s="2">
        <v>81.88</v>
      </c>
      <c r="E10" s="2"/>
      <c r="F10" s="15"/>
      <c r="G10" s="15"/>
      <c r="H10" s="15">
        <v>1</v>
      </c>
      <c r="I10" s="15"/>
      <c r="J10" s="15"/>
      <c r="K10" s="15"/>
      <c r="L10" s="15">
        <f t="shared" si="4"/>
        <v>81.88</v>
      </c>
      <c r="M10" s="15"/>
      <c r="N10" s="4">
        <v>1</v>
      </c>
      <c r="O10" s="4">
        <v>1</v>
      </c>
      <c r="P10" s="4">
        <v>1</v>
      </c>
      <c r="Q10" s="4"/>
      <c r="R10" s="4">
        <f t="shared" si="5"/>
        <v>477.6</v>
      </c>
      <c r="S10" s="4">
        <f t="shared" si="6"/>
        <v>300.2</v>
      </c>
      <c r="T10" s="4">
        <f t="shared" si="7"/>
        <v>81.88</v>
      </c>
      <c r="U10" s="4">
        <f t="shared" si="8"/>
        <v>0</v>
      </c>
      <c r="V10" s="6">
        <v>1</v>
      </c>
      <c r="W10" s="6">
        <v>2</v>
      </c>
      <c r="X10" s="6">
        <v>3</v>
      </c>
      <c r="Y10" s="6"/>
      <c r="Z10" s="6">
        <f t="shared" si="0"/>
        <v>477.6</v>
      </c>
      <c r="AA10" s="6">
        <f t="shared" si="1"/>
        <v>600.4</v>
      </c>
      <c r="AB10" s="6">
        <f t="shared" si="2"/>
        <v>245.64</v>
      </c>
      <c r="AC10" s="6">
        <f t="shared" si="3"/>
        <v>0</v>
      </c>
    </row>
    <row r="11" spans="1:29" x14ac:dyDescent="0.3">
      <c r="A11" s="2" t="s">
        <v>10</v>
      </c>
      <c r="B11" s="2">
        <v>493.47</v>
      </c>
      <c r="C11" s="2">
        <v>310.43</v>
      </c>
      <c r="D11" s="2">
        <v>119.97</v>
      </c>
      <c r="E11" s="2"/>
      <c r="F11" s="15">
        <v>1</v>
      </c>
      <c r="G11" s="15"/>
      <c r="H11" s="15">
        <v>1</v>
      </c>
      <c r="I11" s="15"/>
      <c r="J11" s="15"/>
      <c r="K11" s="15"/>
      <c r="L11" s="15">
        <f t="shared" si="4"/>
        <v>239.94</v>
      </c>
      <c r="M11" s="15"/>
      <c r="N11" s="4">
        <v>1</v>
      </c>
      <c r="O11" s="4">
        <v>1</v>
      </c>
      <c r="P11" s="4">
        <v>1</v>
      </c>
      <c r="Q11" s="4"/>
      <c r="R11" s="4">
        <f t="shared" si="5"/>
        <v>493.47</v>
      </c>
      <c r="S11" s="4">
        <f t="shared" si="6"/>
        <v>310.43</v>
      </c>
      <c r="T11" s="4">
        <f t="shared" si="7"/>
        <v>119.97</v>
      </c>
      <c r="U11" s="4">
        <f t="shared" si="8"/>
        <v>0</v>
      </c>
      <c r="V11" s="6">
        <v>1</v>
      </c>
      <c r="W11" s="6">
        <v>1</v>
      </c>
      <c r="X11" s="6">
        <v>3</v>
      </c>
      <c r="Y11" s="6"/>
      <c r="Z11" s="6">
        <f t="shared" si="0"/>
        <v>493.47</v>
      </c>
      <c r="AA11" s="6">
        <f t="shared" si="1"/>
        <v>310.43</v>
      </c>
      <c r="AB11" s="6">
        <f t="shared" si="2"/>
        <v>359.90999999999997</v>
      </c>
      <c r="AC11" s="6">
        <f t="shared" si="3"/>
        <v>0</v>
      </c>
    </row>
    <row r="12" spans="1:29" x14ac:dyDescent="0.3">
      <c r="A12" s="2" t="s">
        <v>11</v>
      </c>
      <c r="B12" s="2">
        <v>494.7</v>
      </c>
      <c r="C12" s="2">
        <v>310.43</v>
      </c>
      <c r="D12" s="2">
        <v>123.68</v>
      </c>
      <c r="E12" s="2"/>
      <c r="F12" s="15">
        <v>1</v>
      </c>
      <c r="G12" s="15"/>
      <c r="H12" s="15">
        <v>1</v>
      </c>
      <c r="I12" s="15"/>
      <c r="J12" s="15"/>
      <c r="K12" s="15"/>
      <c r="L12" s="15">
        <f t="shared" si="4"/>
        <v>247.36</v>
      </c>
      <c r="M12" s="15"/>
      <c r="N12" s="4">
        <v>1</v>
      </c>
      <c r="O12" s="4">
        <v>1</v>
      </c>
      <c r="P12" s="4">
        <v>1</v>
      </c>
      <c r="Q12" s="4"/>
      <c r="R12" s="4">
        <f t="shared" si="5"/>
        <v>494.7</v>
      </c>
      <c r="S12" s="4">
        <f t="shared" si="6"/>
        <v>310.43</v>
      </c>
      <c r="T12" s="4">
        <f t="shared" si="7"/>
        <v>123.68</v>
      </c>
      <c r="U12" s="4">
        <f t="shared" si="8"/>
        <v>0</v>
      </c>
      <c r="V12" s="6">
        <v>1</v>
      </c>
      <c r="W12" s="6">
        <v>1</v>
      </c>
      <c r="X12" s="6">
        <v>4</v>
      </c>
      <c r="Y12" s="6"/>
      <c r="Z12" s="6">
        <f t="shared" si="0"/>
        <v>494.7</v>
      </c>
      <c r="AA12" s="6">
        <f t="shared" si="1"/>
        <v>310.43</v>
      </c>
      <c r="AB12" s="6">
        <f t="shared" si="2"/>
        <v>494.72</v>
      </c>
      <c r="AC12" s="6">
        <f t="shared" si="3"/>
        <v>0</v>
      </c>
    </row>
    <row r="13" spans="1:29" x14ac:dyDescent="0.3">
      <c r="A13" s="2" t="s">
        <v>12</v>
      </c>
      <c r="B13" s="2">
        <v>482.64</v>
      </c>
      <c r="C13" s="2">
        <v>311.31</v>
      </c>
      <c r="D13" s="2">
        <v>124.53</v>
      </c>
      <c r="E13" s="2"/>
      <c r="F13" s="15"/>
      <c r="G13" s="15"/>
      <c r="H13" s="15">
        <v>1</v>
      </c>
      <c r="I13" s="15"/>
      <c r="J13" s="15"/>
      <c r="K13" s="15"/>
      <c r="L13" s="15">
        <f t="shared" si="4"/>
        <v>124.53</v>
      </c>
      <c r="M13" s="15"/>
      <c r="N13" s="4"/>
      <c r="O13" s="4">
        <v>1</v>
      </c>
      <c r="P13" s="4">
        <v>2</v>
      </c>
      <c r="Q13" s="4"/>
      <c r="R13" s="4">
        <f t="shared" si="5"/>
        <v>0</v>
      </c>
      <c r="S13" s="4">
        <f t="shared" si="6"/>
        <v>311.31</v>
      </c>
      <c r="T13" s="4">
        <f t="shared" si="7"/>
        <v>249.06</v>
      </c>
      <c r="U13" s="4">
        <f t="shared" si="8"/>
        <v>0</v>
      </c>
      <c r="V13" s="6">
        <v>1</v>
      </c>
      <c r="W13" s="6">
        <v>2</v>
      </c>
      <c r="X13" s="6">
        <v>2</v>
      </c>
      <c r="Y13" s="6"/>
      <c r="Z13" s="6">
        <f t="shared" si="0"/>
        <v>482.64</v>
      </c>
      <c r="AA13" s="6">
        <f t="shared" si="1"/>
        <v>622.62</v>
      </c>
      <c r="AB13" s="6">
        <f t="shared" si="2"/>
        <v>249.06</v>
      </c>
      <c r="AC13" s="6">
        <f t="shared" si="3"/>
        <v>0</v>
      </c>
    </row>
    <row r="14" spans="1:29" x14ac:dyDescent="0.3">
      <c r="A14" s="2" t="s">
        <v>13</v>
      </c>
      <c r="B14" s="2">
        <v>470.77</v>
      </c>
      <c r="C14" s="2">
        <v>211.51</v>
      </c>
      <c r="D14" s="2">
        <v>118.72</v>
      </c>
      <c r="E14" s="2">
        <v>12.21</v>
      </c>
      <c r="F14" s="15">
        <v>1</v>
      </c>
      <c r="G14" s="15"/>
      <c r="H14" s="15">
        <v>1</v>
      </c>
      <c r="I14" s="15"/>
      <c r="J14" s="15"/>
      <c r="K14" s="15"/>
      <c r="L14" s="15">
        <f t="shared" si="4"/>
        <v>237.44</v>
      </c>
      <c r="M14" s="15"/>
      <c r="N14" s="4">
        <v>1</v>
      </c>
      <c r="O14" s="4">
        <v>1</v>
      </c>
      <c r="P14" s="4">
        <v>1</v>
      </c>
      <c r="Q14" s="4"/>
      <c r="R14" s="4">
        <f t="shared" si="5"/>
        <v>470.77</v>
      </c>
      <c r="S14" s="4">
        <f t="shared" si="6"/>
        <v>211.51</v>
      </c>
      <c r="T14" s="4">
        <f t="shared" si="7"/>
        <v>118.72</v>
      </c>
      <c r="U14" s="4">
        <f t="shared" si="8"/>
        <v>0</v>
      </c>
      <c r="V14" s="6">
        <v>1</v>
      </c>
      <c r="W14" s="6">
        <v>4</v>
      </c>
      <c r="X14" s="6">
        <v>0</v>
      </c>
      <c r="Y14" s="6"/>
      <c r="Z14" s="6">
        <f t="shared" si="0"/>
        <v>470.77</v>
      </c>
      <c r="AA14" s="6">
        <f t="shared" si="1"/>
        <v>846.04</v>
      </c>
      <c r="AB14" s="6">
        <f t="shared" si="2"/>
        <v>0</v>
      </c>
      <c r="AC14" s="6">
        <f t="shared" si="3"/>
        <v>0</v>
      </c>
    </row>
    <row r="15" spans="1:29" x14ac:dyDescent="0.3">
      <c r="A15" s="2" t="s">
        <v>14</v>
      </c>
      <c r="B15" s="2">
        <v>470.77</v>
      </c>
      <c r="C15" s="2">
        <v>211.51</v>
      </c>
      <c r="D15" s="2">
        <v>118.72</v>
      </c>
      <c r="E15" s="2">
        <v>12.21</v>
      </c>
      <c r="F15" s="15">
        <v>1</v>
      </c>
      <c r="G15" s="15"/>
      <c r="H15" s="15">
        <v>2</v>
      </c>
      <c r="I15" s="15"/>
      <c r="J15" s="15"/>
      <c r="K15" s="15"/>
      <c r="L15" s="15">
        <f t="shared" si="4"/>
        <v>356.15999999999997</v>
      </c>
      <c r="M15" s="15"/>
      <c r="N15" s="4">
        <v>1</v>
      </c>
      <c r="O15" s="4">
        <v>2</v>
      </c>
      <c r="P15" s="4">
        <v>3</v>
      </c>
      <c r="Q15" s="4"/>
      <c r="R15" s="4">
        <f t="shared" si="5"/>
        <v>470.77</v>
      </c>
      <c r="S15" s="4">
        <f t="shared" si="6"/>
        <v>423.02</v>
      </c>
      <c r="T15" s="4">
        <f t="shared" si="7"/>
        <v>356.15999999999997</v>
      </c>
      <c r="U15" s="4">
        <f t="shared" si="8"/>
        <v>0</v>
      </c>
      <c r="V15" s="6">
        <v>1</v>
      </c>
      <c r="W15" s="6">
        <v>7</v>
      </c>
      <c r="X15" s="6">
        <v>2</v>
      </c>
      <c r="Y15" s="6"/>
      <c r="Z15" s="6">
        <f t="shared" si="0"/>
        <v>470.77</v>
      </c>
      <c r="AA15" s="6">
        <f t="shared" si="1"/>
        <v>1480.57</v>
      </c>
      <c r="AB15" s="6">
        <f t="shared" si="2"/>
        <v>237.44</v>
      </c>
      <c r="AC15" s="6">
        <f t="shared" si="3"/>
        <v>0</v>
      </c>
    </row>
    <row r="16" spans="1:29" x14ac:dyDescent="0.3">
      <c r="A16" s="2" t="s">
        <v>15</v>
      </c>
      <c r="B16" s="2">
        <v>470.77</v>
      </c>
      <c r="C16" s="2">
        <v>211.51</v>
      </c>
      <c r="D16" s="2">
        <v>118.72</v>
      </c>
      <c r="E16" s="2">
        <v>12.21</v>
      </c>
      <c r="F16" s="15"/>
      <c r="G16" s="15"/>
      <c r="H16" s="15">
        <v>1</v>
      </c>
      <c r="I16" s="15"/>
      <c r="J16" s="15"/>
      <c r="K16" s="15"/>
      <c r="L16" s="15">
        <f t="shared" si="4"/>
        <v>118.72</v>
      </c>
      <c r="M16" s="15"/>
      <c r="N16" s="4"/>
      <c r="O16" s="4">
        <v>1</v>
      </c>
      <c r="P16" s="4">
        <v>1</v>
      </c>
      <c r="Q16" s="4"/>
      <c r="R16" s="4">
        <f t="shared" si="5"/>
        <v>0</v>
      </c>
      <c r="S16" s="4">
        <f t="shared" si="6"/>
        <v>211.51</v>
      </c>
      <c r="T16" s="4">
        <f t="shared" si="7"/>
        <v>118.72</v>
      </c>
      <c r="U16" s="4">
        <f t="shared" si="8"/>
        <v>0</v>
      </c>
      <c r="V16" s="6">
        <v>1</v>
      </c>
      <c r="W16" s="6">
        <v>4</v>
      </c>
      <c r="X16" s="6">
        <v>0</v>
      </c>
      <c r="Y16" s="6"/>
      <c r="Z16" s="6">
        <f t="shared" si="0"/>
        <v>470.77</v>
      </c>
      <c r="AA16" s="6">
        <f t="shared" si="1"/>
        <v>846.04</v>
      </c>
      <c r="AB16" s="6">
        <f t="shared" si="2"/>
        <v>0</v>
      </c>
      <c r="AC16" s="6">
        <f t="shared" si="3"/>
        <v>0</v>
      </c>
    </row>
    <row r="17" spans="1:29" x14ac:dyDescent="0.3">
      <c r="A17" s="2" t="s">
        <v>16</v>
      </c>
      <c r="B17" s="2">
        <v>490.18</v>
      </c>
      <c r="C17" s="2">
        <v>298.08</v>
      </c>
      <c r="D17" s="2">
        <v>119.23</v>
      </c>
      <c r="E17" s="2">
        <v>11.92</v>
      </c>
      <c r="F17" s="15">
        <v>1</v>
      </c>
      <c r="G17" s="15"/>
      <c r="H17" s="15">
        <v>2</v>
      </c>
      <c r="I17" s="15"/>
      <c r="J17" s="15"/>
      <c r="K17" s="15"/>
      <c r="L17" s="15">
        <f t="shared" si="4"/>
        <v>357.69</v>
      </c>
      <c r="M17" s="15"/>
      <c r="N17" s="4">
        <v>1</v>
      </c>
      <c r="O17" s="4">
        <v>2</v>
      </c>
      <c r="P17" s="4">
        <v>2</v>
      </c>
      <c r="Q17" s="4"/>
      <c r="R17" s="4">
        <f t="shared" si="5"/>
        <v>490.18</v>
      </c>
      <c r="S17" s="4">
        <f t="shared" si="6"/>
        <v>596.16</v>
      </c>
      <c r="T17" s="4">
        <f t="shared" si="7"/>
        <v>238.46</v>
      </c>
      <c r="U17" s="4">
        <f t="shared" si="8"/>
        <v>0</v>
      </c>
      <c r="V17" s="6">
        <v>1</v>
      </c>
      <c r="W17" s="6">
        <v>6</v>
      </c>
      <c r="X17" s="6">
        <v>1</v>
      </c>
      <c r="Y17" s="6"/>
      <c r="Z17" s="6">
        <f t="shared" si="0"/>
        <v>490.18</v>
      </c>
      <c r="AA17" s="6">
        <f t="shared" si="1"/>
        <v>1788.48</v>
      </c>
      <c r="AB17" s="6">
        <f t="shared" si="2"/>
        <v>119.23</v>
      </c>
      <c r="AC17" s="6">
        <f t="shared" si="3"/>
        <v>0</v>
      </c>
    </row>
    <row r="18" spans="1:29" x14ac:dyDescent="0.3">
      <c r="A18" s="2" t="s">
        <v>17</v>
      </c>
      <c r="B18" s="2">
        <v>499.42</v>
      </c>
      <c r="C18" s="2">
        <v>302.93</v>
      </c>
      <c r="D18" s="2">
        <v>121.44</v>
      </c>
      <c r="E18" s="2">
        <v>12.28</v>
      </c>
      <c r="F18" s="15">
        <v>1</v>
      </c>
      <c r="G18" s="15"/>
      <c r="H18" s="15">
        <v>1</v>
      </c>
      <c r="I18" s="15"/>
      <c r="J18" s="15"/>
      <c r="K18" s="15"/>
      <c r="L18" s="15">
        <f t="shared" si="4"/>
        <v>242.88</v>
      </c>
      <c r="M18" s="15"/>
      <c r="N18" s="4">
        <v>1</v>
      </c>
      <c r="O18" s="4">
        <v>1</v>
      </c>
      <c r="P18" s="4">
        <v>1</v>
      </c>
      <c r="Q18" s="4"/>
      <c r="R18" s="4">
        <f t="shared" si="5"/>
        <v>499.42</v>
      </c>
      <c r="S18" s="4">
        <f t="shared" si="6"/>
        <v>302.93</v>
      </c>
      <c r="T18" s="4">
        <f t="shared" si="7"/>
        <v>121.44</v>
      </c>
      <c r="U18" s="4">
        <f t="shared" si="8"/>
        <v>0</v>
      </c>
      <c r="V18" s="6">
        <v>1</v>
      </c>
      <c r="W18" s="6">
        <v>2</v>
      </c>
      <c r="X18" s="6">
        <v>1</v>
      </c>
      <c r="Y18" s="6"/>
      <c r="Z18" s="6">
        <f t="shared" si="0"/>
        <v>499.42</v>
      </c>
      <c r="AA18" s="6">
        <f t="shared" si="1"/>
        <v>605.86</v>
      </c>
      <c r="AB18" s="6">
        <f t="shared" si="2"/>
        <v>121.44</v>
      </c>
      <c r="AC18" s="6">
        <f t="shared" si="3"/>
        <v>0</v>
      </c>
    </row>
    <row r="19" spans="1:29" x14ac:dyDescent="0.3">
      <c r="A19" s="2" t="s">
        <v>18</v>
      </c>
      <c r="B19" s="2">
        <v>457.1</v>
      </c>
      <c r="C19" s="2">
        <v>205.3</v>
      </c>
      <c r="D19" s="2">
        <v>115.27</v>
      </c>
      <c r="E19" s="2">
        <v>11.87</v>
      </c>
      <c r="F19" s="15">
        <v>1</v>
      </c>
      <c r="G19" s="15"/>
      <c r="H19" s="15">
        <v>2</v>
      </c>
      <c r="I19" s="15"/>
      <c r="J19" s="15"/>
      <c r="K19" s="15"/>
      <c r="L19" s="15">
        <f t="shared" si="4"/>
        <v>345.81</v>
      </c>
      <c r="M19" s="15"/>
      <c r="N19" s="4">
        <v>1</v>
      </c>
      <c r="O19" s="4">
        <v>2</v>
      </c>
      <c r="P19" s="4">
        <v>3</v>
      </c>
      <c r="Q19" s="4"/>
      <c r="R19" s="4">
        <f t="shared" si="5"/>
        <v>457.1</v>
      </c>
      <c r="S19" s="4">
        <f t="shared" si="6"/>
        <v>410.6</v>
      </c>
      <c r="T19" s="4">
        <f t="shared" si="7"/>
        <v>345.81</v>
      </c>
      <c r="U19" s="4">
        <f t="shared" si="8"/>
        <v>0</v>
      </c>
      <c r="V19" s="6">
        <v>1</v>
      </c>
      <c r="W19" s="6">
        <v>7</v>
      </c>
      <c r="X19" s="6">
        <v>2</v>
      </c>
      <c r="Y19" s="6"/>
      <c r="Z19" s="6">
        <f t="shared" si="0"/>
        <v>457.1</v>
      </c>
      <c r="AA19" s="6">
        <f t="shared" si="1"/>
        <v>1437.1000000000001</v>
      </c>
      <c r="AB19" s="6">
        <f t="shared" si="2"/>
        <v>230.54</v>
      </c>
      <c r="AC19" s="6">
        <f t="shared" si="3"/>
        <v>0</v>
      </c>
    </row>
    <row r="20" spans="1:29" x14ac:dyDescent="0.3">
      <c r="A20" s="2" t="s">
        <v>19</v>
      </c>
      <c r="B20" s="2">
        <v>463.68</v>
      </c>
      <c r="C20" s="2">
        <v>264.97000000000003</v>
      </c>
      <c r="D20" s="2">
        <v>112.6</v>
      </c>
      <c r="E20" s="2">
        <v>11.92</v>
      </c>
      <c r="F20" s="15">
        <v>1</v>
      </c>
      <c r="G20" s="15"/>
      <c r="H20" s="15">
        <v>1</v>
      </c>
      <c r="I20" s="15"/>
      <c r="J20" s="15"/>
      <c r="K20" s="15"/>
      <c r="L20" s="15">
        <f t="shared" si="4"/>
        <v>225.2</v>
      </c>
      <c r="M20" s="15"/>
      <c r="N20" s="4">
        <v>1</v>
      </c>
      <c r="O20" s="4">
        <v>2</v>
      </c>
      <c r="P20" s="4">
        <v>1</v>
      </c>
      <c r="Q20" s="4"/>
      <c r="R20" s="4">
        <f t="shared" si="5"/>
        <v>463.68</v>
      </c>
      <c r="S20" s="4">
        <f t="shared" si="6"/>
        <v>529.94000000000005</v>
      </c>
      <c r="T20" s="4">
        <f t="shared" si="7"/>
        <v>112.6</v>
      </c>
      <c r="U20" s="4">
        <f t="shared" si="8"/>
        <v>0</v>
      </c>
      <c r="V20" s="6">
        <v>1</v>
      </c>
      <c r="W20" s="6">
        <v>4</v>
      </c>
      <c r="X20" s="6">
        <v>1</v>
      </c>
      <c r="Y20" s="6"/>
      <c r="Z20" s="6">
        <f t="shared" si="0"/>
        <v>463.68</v>
      </c>
      <c r="AA20" s="6">
        <f t="shared" si="1"/>
        <v>1059.8800000000001</v>
      </c>
      <c r="AB20" s="6">
        <f t="shared" si="2"/>
        <v>112.6</v>
      </c>
      <c r="AC20" s="6">
        <f t="shared" si="3"/>
        <v>0</v>
      </c>
    </row>
    <row r="21" spans="1:29" x14ac:dyDescent="0.3">
      <c r="A21" s="2" t="s">
        <v>20</v>
      </c>
      <c r="B21" s="2">
        <v>470.77</v>
      </c>
      <c r="C21" s="2">
        <v>211.51</v>
      </c>
      <c r="D21" s="2">
        <v>118.72</v>
      </c>
      <c r="E21" s="2">
        <v>12.21</v>
      </c>
      <c r="F21" s="15">
        <v>1</v>
      </c>
      <c r="G21" s="15"/>
      <c r="H21" s="15">
        <v>1</v>
      </c>
      <c r="I21" s="15"/>
      <c r="J21" s="15"/>
      <c r="K21" s="15"/>
      <c r="L21" s="15">
        <f t="shared" si="4"/>
        <v>237.44</v>
      </c>
      <c r="M21" s="15"/>
      <c r="N21" s="4">
        <v>1</v>
      </c>
      <c r="O21" s="4">
        <v>1</v>
      </c>
      <c r="P21" s="4">
        <v>1</v>
      </c>
      <c r="Q21" s="4"/>
      <c r="R21" s="4">
        <f t="shared" si="5"/>
        <v>470.77</v>
      </c>
      <c r="S21" s="4">
        <f t="shared" si="6"/>
        <v>211.51</v>
      </c>
      <c r="T21" s="4">
        <f t="shared" si="7"/>
        <v>118.72</v>
      </c>
      <c r="U21" s="4">
        <f t="shared" si="8"/>
        <v>0</v>
      </c>
      <c r="V21" s="6">
        <v>1</v>
      </c>
      <c r="W21" s="6">
        <v>3</v>
      </c>
      <c r="X21" s="6">
        <v>2</v>
      </c>
      <c r="Y21" s="6"/>
      <c r="Z21" s="6">
        <f t="shared" si="0"/>
        <v>470.77</v>
      </c>
      <c r="AA21" s="6">
        <f t="shared" si="1"/>
        <v>634.53</v>
      </c>
      <c r="AB21" s="6">
        <f t="shared" si="2"/>
        <v>237.44</v>
      </c>
      <c r="AC21" s="6">
        <f t="shared" si="3"/>
        <v>0</v>
      </c>
    </row>
    <row r="22" spans="1:29" x14ac:dyDescent="0.3">
      <c r="A22" s="2" t="s">
        <v>21</v>
      </c>
      <c r="B22" s="2">
        <v>484.41</v>
      </c>
      <c r="C22" s="2">
        <v>300.2</v>
      </c>
      <c r="D22" s="2">
        <v>117.35</v>
      </c>
      <c r="E22" s="2"/>
      <c r="F22" s="15">
        <v>1</v>
      </c>
      <c r="G22" s="15"/>
      <c r="H22" s="15">
        <v>1</v>
      </c>
      <c r="I22" s="15"/>
      <c r="J22" s="15"/>
      <c r="K22" s="15"/>
      <c r="L22" s="15">
        <f t="shared" si="4"/>
        <v>234.7</v>
      </c>
      <c r="M22" s="15"/>
      <c r="N22" s="4">
        <v>1</v>
      </c>
      <c r="O22" s="4">
        <v>1</v>
      </c>
      <c r="P22" s="4">
        <v>1</v>
      </c>
      <c r="Q22" s="4"/>
      <c r="R22" s="4">
        <f t="shared" si="5"/>
        <v>484.41</v>
      </c>
      <c r="S22" s="4">
        <f t="shared" si="6"/>
        <v>300.2</v>
      </c>
      <c r="T22" s="4">
        <f t="shared" si="7"/>
        <v>117.35</v>
      </c>
      <c r="U22" s="4">
        <f t="shared" si="8"/>
        <v>0</v>
      </c>
      <c r="V22" s="6">
        <v>1</v>
      </c>
      <c r="W22" s="6">
        <v>4</v>
      </c>
      <c r="X22" s="6">
        <v>0</v>
      </c>
      <c r="Y22" s="6"/>
      <c r="Z22" s="6">
        <f t="shared" si="0"/>
        <v>484.41</v>
      </c>
      <c r="AA22" s="6">
        <f t="shared" si="1"/>
        <v>1200.8</v>
      </c>
      <c r="AB22" s="6">
        <f t="shared" si="2"/>
        <v>0</v>
      </c>
      <c r="AC22" s="6">
        <f t="shared" si="3"/>
        <v>0</v>
      </c>
    </row>
    <row r="23" spans="1:29" x14ac:dyDescent="0.3">
      <c r="A23" s="2" t="s">
        <v>22</v>
      </c>
      <c r="B23" s="2">
        <v>499.42</v>
      </c>
      <c r="C23" s="2">
        <v>302.93</v>
      </c>
      <c r="D23" s="2">
        <v>121.44</v>
      </c>
      <c r="E23" s="2"/>
      <c r="F23" s="15">
        <v>1</v>
      </c>
      <c r="G23" s="15"/>
      <c r="H23" s="15">
        <v>1</v>
      </c>
      <c r="I23" s="15"/>
      <c r="J23" s="15"/>
      <c r="K23" s="15"/>
      <c r="L23" s="15">
        <f t="shared" si="4"/>
        <v>242.88</v>
      </c>
      <c r="M23" s="15"/>
      <c r="N23" s="4">
        <v>1</v>
      </c>
      <c r="O23" s="4">
        <v>1</v>
      </c>
      <c r="P23" s="4">
        <v>1</v>
      </c>
      <c r="Q23" s="4"/>
      <c r="R23" s="4">
        <f t="shared" si="5"/>
        <v>499.42</v>
      </c>
      <c r="S23" s="4">
        <f t="shared" si="6"/>
        <v>302.93</v>
      </c>
      <c r="T23" s="4">
        <f t="shared" si="7"/>
        <v>121.44</v>
      </c>
      <c r="U23" s="4">
        <f t="shared" si="8"/>
        <v>0</v>
      </c>
      <c r="V23" s="6">
        <v>1</v>
      </c>
      <c r="W23" s="6">
        <v>3</v>
      </c>
      <c r="X23" s="6">
        <v>0</v>
      </c>
      <c r="Y23" s="6"/>
      <c r="Z23" s="6">
        <f t="shared" si="0"/>
        <v>499.42</v>
      </c>
      <c r="AA23" s="6">
        <f t="shared" si="1"/>
        <v>908.79</v>
      </c>
      <c r="AB23" s="6">
        <f t="shared" si="2"/>
        <v>0</v>
      </c>
      <c r="AC23" s="6">
        <f t="shared" si="3"/>
        <v>0</v>
      </c>
    </row>
    <row r="24" spans="1:29" x14ac:dyDescent="0.3">
      <c r="A24" s="2" t="s">
        <v>23</v>
      </c>
      <c r="B24" s="2">
        <v>484.41</v>
      </c>
      <c r="C24" s="2">
        <v>300.2</v>
      </c>
      <c r="D24" s="2">
        <v>117.35</v>
      </c>
      <c r="E24" s="2"/>
      <c r="F24" s="15">
        <v>1</v>
      </c>
      <c r="G24" s="15"/>
      <c r="H24" s="15">
        <v>1</v>
      </c>
      <c r="I24" s="15"/>
      <c r="J24" s="15"/>
      <c r="K24" s="15"/>
      <c r="L24" s="15">
        <f t="shared" si="4"/>
        <v>234.7</v>
      </c>
      <c r="M24" s="15"/>
      <c r="N24" s="4">
        <v>1</v>
      </c>
      <c r="O24" s="4">
        <v>1</v>
      </c>
      <c r="P24" s="4">
        <v>1</v>
      </c>
      <c r="Q24" s="4"/>
      <c r="R24" s="4">
        <f t="shared" si="5"/>
        <v>484.41</v>
      </c>
      <c r="S24" s="4">
        <f t="shared" si="6"/>
        <v>300.2</v>
      </c>
      <c r="T24" s="4">
        <f t="shared" si="7"/>
        <v>117.35</v>
      </c>
      <c r="U24" s="4">
        <f t="shared" si="8"/>
        <v>0</v>
      </c>
      <c r="V24" s="6">
        <v>1</v>
      </c>
      <c r="W24" s="6">
        <v>3</v>
      </c>
      <c r="X24" s="6">
        <v>0</v>
      </c>
      <c r="Y24" s="6"/>
      <c r="Z24" s="6">
        <f t="shared" si="0"/>
        <v>484.41</v>
      </c>
      <c r="AA24" s="6">
        <f t="shared" si="1"/>
        <v>900.59999999999991</v>
      </c>
      <c r="AB24" s="6">
        <f t="shared" si="2"/>
        <v>0</v>
      </c>
      <c r="AC24" s="6">
        <f t="shared" si="3"/>
        <v>0</v>
      </c>
    </row>
    <row r="25" spans="1:29" x14ac:dyDescent="0.3">
      <c r="A25" s="2" t="s">
        <v>24</v>
      </c>
      <c r="B25" s="2">
        <v>477.6</v>
      </c>
      <c r="C25" s="2">
        <v>286.56</v>
      </c>
      <c r="D25" s="2">
        <v>117.35</v>
      </c>
      <c r="E25" s="2">
        <v>27.29</v>
      </c>
      <c r="F25" s="15"/>
      <c r="G25" s="15"/>
      <c r="H25" s="15">
        <v>1</v>
      </c>
      <c r="I25" s="15"/>
      <c r="J25" s="15"/>
      <c r="K25" s="15"/>
      <c r="L25" s="15">
        <f t="shared" si="4"/>
        <v>117.35</v>
      </c>
      <c r="M25" s="15"/>
      <c r="N25" s="4"/>
      <c r="O25" s="4">
        <v>1</v>
      </c>
      <c r="P25" s="4">
        <v>1</v>
      </c>
      <c r="Q25" s="4"/>
      <c r="R25" s="4">
        <f t="shared" si="5"/>
        <v>0</v>
      </c>
      <c r="S25" s="4">
        <f t="shared" si="6"/>
        <v>286.56</v>
      </c>
      <c r="T25" s="4">
        <f t="shared" si="7"/>
        <v>117.35</v>
      </c>
      <c r="U25" s="4">
        <f t="shared" si="8"/>
        <v>0</v>
      </c>
      <c r="V25" s="6">
        <v>1</v>
      </c>
      <c r="W25" s="6">
        <v>4</v>
      </c>
      <c r="X25" s="6">
        <v>0</v>
      </c>
      <c r="Y25" s="6"/>
      <c r="Z25" s="6">
        <f t="shared" si="0"/>
        <v>477.6</v>
      </c>
      <c r="AA25" s="6">
        <f t="shared" si="1"/>
        <v>1146.24</v>
      </c>
      <c r="AB25" s="6">
        <f t="shared" si="2"/>
        <v>0</v>
      </c>
      <c r="AC25" s="6">
        <f t="shared" si="3"/>
        <v>0</v>
      </c>
    </row>
    <row r="26" spans="1:29" x14ac:dyDescent="0.3">
      <c r="A26" s="2" t="s">
        <v>25</v>
      </c>
      <c r="B26" s="2">
        <v>529.20000000000005</v>
      </c>
      <c r="C26" s="2">
        <v>290.5</v>
      </c>
      <c r="D26" s="2">
        <v>122.32</v>
      </c>
      <c r="E26" s="2">
        <v>122.32</v>
      </c>
      <c r="F26" s="15"/>
      <c r="G26" s="15"/>
      <c r="H26" s="15">
        <v>1</v>
      </c>
      <c r="I26" s="15"/>
      <c r="J26" s="15"/>
      <c r="K26" s="15"/>
      <c r="L26" s="15">
        <f t="shared" si="4"/>
        <v>122.32</v>
      </c>
      <c r="M26" s="15"/>
      <c r="N26" s="4"/>
      <c r="O26" s="4">
        <v>1</v>
      </c>
      <c r="P26" s="4">
        <v>1</v>
      </c>
      <c r="Q26" s="4"/>
      <c r="R26" s="4">
        <f t="shared" si="5"/>
        <v>0</v>
      </c>
      <c r="S26" s="4">
        <f t="shared" si="6"/>
        <v>290.5</v>
      </c>
      <c r="T26" s="4">
        <f t="shared" si="7"/>
        <v>122.32</v>
      </c>
      <c r="U26" s="4">
        <f t="shared" si="8"/>
        <v>0</v>
      </c>
      <c r="V26" s="6">
        <v>1</v>
      </c>
      <c r="W26" s="6">
        <v>3</v>
      </c>
      <c r="X26" s="6">
        <v>0</v>
      </c>
      <c r="Y26" s="6"/>
      <c r="Z26" s="6">
        <f t="shared" si="0"/>
        <v>529.20000000000005</v>
      </c>
      <c r="AA26" s="6">
        <f t="shared" si="1"/>
        <v>871.5</v>
      </c>
      <c r="AB26" s="6">
        <f t="shared" si="2"/>
        <v>0</v>
      </c>
      <c r="AC26" s="6">
        <f t="shared" si="3"/>
        <v>0</v>
      </c>
    </row>
    <row r="27" spans="1:29" x14ac:dyDescent="0.3">
      <c r="A27" s="2" t="s">
        <v>26</v>
      </c>
      <c r="B27" s="2">
        <v>530.42999999999995</v>
      </c>
      <c r="C27" s="2">
        <v>305.36</v>
      </c>
      <c r="D27" s="2">
        <v>119.35</v>
      </c>
      <c r="E27" s="2">
        <v>148.9</v>
      </c>
      <c r="F27" s="15"/>
      <c r="G27" s="15"/>
      <c r="H27" s="15">
        <v>1</v>
      </c>
      <c r="I27" s="15"/>
      <c r="J27" s="15"/>
      <c r="K27" s="15"/>
      <c r="L27" s="15">
        <f t="shared" si="4"/>
        <v>119.35</v>
      </c>
      <c r="M27" s="15"/>
      <c r="N27" s="4"/>
      <c r="O27" s="4">
        <v>1</v>
      </c>
      <c r="P27" s="4">
        <v>1</v>
      </c>
      <c r="Q27" s="4"/>
      <c r="R27" s="4">
        <f t="shared" si="5"/>
        <v>0</v>
      </c>
      <c r="S27" s="4">
        <f t="shared" si="6"/>
        <v>305.36</v>
      </c>
      <c r="T27" s="4">
        <f t="shared" si="7"/>
        <v>119.35</v>
      </c>
      <c r="U27" s="4">
        <f t="shared" si="8"/>
        <v>0</v>
      </c>
      <c r="V27" s="6">
        <v>1</v>
      </c>
      <c r="W27" s="6">
        <v>3</v>
      </c>
      <c r="X27" s="6">
        <v>0</v>
      </c>
      <c r="Y27" s="6"/>
      <c r="Z27" s="6">
        <f t="shared" si="0"/>
        <v>530.42999999999995</v>
      </c>
      <c r="AA27" s="6">
        <f t="shared" si="1"/>
        <v>916.08</v>
      </c>
      <c r="AB27" s="6">
        <f t="shared" si="2"/>
        <v>0</v>
      </c>
      <c r="AC27" s="6">
        <f t="shared" si="3"/>
        <v>0</v>
      </c>
    </row>
    <row r="28" spans="1:29" x14ac:dyDescent="0.3">
      <c r="A28" s="2" t="s">
        <v>27</v>
      </c>
      <c r="B28" s="2">
        <v>490.18</v>
      </c>
      <c r="C28" s="2">
        <v>298.08</v>
      </c>
      <c r="D28" s="2">
        <v>119.23</v>
      </c>
      <c r="E28" s="2">
        <v>104.66</v>
      </c>
      <c r="F28" s="15">
        <v>1</v>
      </c>
      <c r="G28" s="15"/>
      <c r="H28" s="15">
        <v>1</v>
      </c>
      <c r="I28" s="15"/>
      <c r="J28" s="15"/>
      <c r="K28" s="15"/>
      <c r="L28" s="15">
        <f t="shared" si="4"/>
        <v>238.46</v>
      </c>
      <c r="M28" s="15"/>
      <c r="N28" s="4">
        <v>1</v>
      </c>
      <c r="O28" s="4">
        <v>1</v>
      </c>
      <c r="P28" s="4">
        <v>1</v>
      </c>
      <c r="Q28" s="4"/>
      <c r="R28" s="4">
        <f t="shared" si="5"/>
        <v>490.18</v>
      </c>
      <c r="S28" s="4">
        <f t="shared" si="6"/>
        <v>298.08</v>
      </c>
      <c r="T28" s="4">
        <f t="shared" si="7"/>
        <v>119.23</v>
      </c>
      <c r="U28" s="4">
        <f t="shared" si="8"/>
        <v>0</v>
      </c>
      <c r="V28" s="6">
        <v>1</v>
      </c>
      <c r="W28" s="6">
        <v>2</v>
      </c>
      <c r="X28" s="6">
        <v>0</v>
      </c>
      <c r="Y28" s="6"/>
      <c r="Z28" s="6">
        <f t="shared" si="0"/>
        <v>490.18</v>
      </c>
      <c r="AA28" s="6">
        <f t="shared" si="1"/>
        <v>596.16</v>
      </c>
      <c r="AB28" s="6">
        <f t="shared" si="2"/>
        <v>0</v>
      </c>
      <c r="AC28" s="6">
        <f t="shared" si="3"/>
        <v>0</v>
      </c>
    </row>
    <row r="29" spans="1:29" x14ac:dyDescent="0.3">
      <c r="A29" s="2" t="s">
        <v>28</v>
      </c>
      <c r="B29" s="2">
        <v>477.6</v>
      </c>
      <c r="C29" s="2">
        <v>286.56</v>
      </c>
      <c r="D29" s="2">
        <v>117.35</v>
      </c>
      <c r="E29" s="2"/>
      <c r="F29" s="15"/>
      <c r="G29" s="15"/>
      <c r="H29" s="15">
        <v>1</v>
      </c>
      <c r="I29" s="15"/>
      <c r="J29" s="15"/>
      <c r="K29" s="15"/>
      <c r="L29" s="15">
        <f t="shared" si="4"/>
        <v>117.35</v>
      </c>
      <c r="M29" s="15"/>
      <c r="N29" s="4"/>
      <c r="O29" s="4">
        <v>1</v>
      </c>
      <c r="P29" s="4">
        <v>1</v>
      </c>
      <c r="Q29" s="4"/>
      <c r="R29" s="4">
        <f t="shared" si="5"/>
        <v>0</v>
      </c>
      <c r="S29" s="4">
        <f t="shared" si="6"/>
        <v>286.56</v>
      </c>
      <c r="T29" s="4">
        <f t="shared" si="7"/>
        <v>117.35</v>
      </c>
      <c r="U29" s="4">
        <f t="shared" si="8"/>
        <v>0</v>
      </c>
      <c r="V29" s="6">
        <v>1</v>
      </c>
      <c r="W29" s="6">
        <v>3</v>
      </c>
      <c r="X29" s="6">
        <v>0</v>
      </c>
      <c r="Y29" s="6"/>
      <c r="Z29" s="6">
        <f t="shared" si="0"/>
        <v>477.6</v>
      </c>
      <c r="AA29" s="6">
        <f t="shared" si="1"/>
        <v>859.68000000000006</v>
      </c>
      <c r="AB29" s="6">
        <f t="shared" si="2"/>
        <v>0</v>
      </c>
      <c r="AC29" s="6">
        <f t="shared" si="3"/>
        <v>0</v>
      </c>
    </row>
    <row r="30" spans="1:29" x14ac:dyDescent="0.3">
      <c r="A30" s="2" t="s">
        <v>29</v>
      </c>
      <c r="B30" s="2">
        <v>477.6</v>
      </c>
      <c r="C30" s="2">
        <v>300.2</v>
      </c>
      <c r="D30" s="2">
        <v>115.99</v>
      </c>
      <c r="E30" s="2"/>
      <c r="F30" s="15">
        <v>1</v>
      </c>
      <c r="G30" s="15"/>
      <c r="H30" s="15">
        <v>1</v>
      </c>
      <c r="I30" s="15"/>
      <c r="J30" s="15"/>
      <c r="K30" s="15"/>
      <c r="L30" s="15">
        <f t="shared" si="4"/>
        <v>231.98</v>
      </c>
      <c r="M30" s="15"/>
      <c r="N30" s="4">
        <v>1</v>
      </c>
      <c r="O30" s="4">
        <v>1</v>
      </c>
      <c r="P30" s="4">
        <v>1</v>
      </c>
      <c r="Q30" s="4"/>
      <c r="R30" s="4">
        <f t="shared" si="5"/>
        <v>477.6</v>
      </c>
      <c r="S30" s="4">
        <f t="shared" si="6"/>
        <v>300.2</v>
      </c>
      <c r="T30" s="4">
        <f t="shared" si="7"/>
        <v>115.99</v>
      </c>
      <c r="U30" s="4">
        <f t="shared" si="8"/>
        <v>0</v>
      </c>
      <c r="V30" s="6">
        <v>1</v>
      </c>
      <c r="W30" s="6">
        <v>3</v>
      </c>
      <c r="X30" s="6">
        <v>0</v>
      </c>
      <c r="Y30" s="6"/>
      <c r="Z30" s="6">
        <f t="shared" si="0"/>
        <v>477.6</v>
      </c>
      <c r="AA30" s="6">
        <f t="shared" si="1"/>
        <v>900.59999999999991</v>
      </c>
      <c r="AB30" s="6">
        <f t="shared" si="2"/>
        <v>0</v>
      </c>
      <c r="AC30" s="6">
        <f t="shared" si="3"/>
        <v>0</v>
      </c>
    </row>
    <row r="31" spans="1:29" x14ac:dyDescent="0.3">
      <c r="A31" s="2" t="s">
        <v>30</v>
      </c>
      <c r="B31" s="2">
        <v>477.6</v>
      </c>
      <c r="C31" s="2">
        <v>300.2</v>
      </c>
      <c r="D31" s="2">
        <v>115.99</v>
      </c>
      <c r="E31" s="2">
        <v>0</v>
      </c>
      <c r="F31" s="15"/>
      <c r="G31" s="15"/>
      <c r="H31" s="15">
        <v>1</v>
      </c>
      <c r="I31" s="15"/>
      <c r="J31" s="15"/>
      <c r="K31" s="15"/>
      <c r="L31" s="15">
        <f t="shared" si="4"/>
        <v>115.99</v>
      </c>
      <c r="M31" s="15"/>
      <c r="N31" s="4"/>
      <c r="O31" s="4">
        <v>1</v>
      </c>
      <c r="P31" s="4">
        <v>1</v>
      </c>
      <c r="Q31" s="4"/>
      <c r="R31" s="4">
        <f t="shared" si="5"/>
        <v>0</v>
      </c>
      <c r="S31" s="4">
        <f t="shared" si="6"/>
        <v>300.2</v>
      </c>
      <c r="T31" s="4">
        <f t="shared" si="7"/>
        <v>115.99</v>
      </c>
      <c r="U31" s="4">
        <f t="shared" si="8"/>
        <v>0</v>
      </c>
      <c r="V31" s="6">
        <v>1</v>
      </c>
      <c r="W31" s="6">
        <v>3</v>
      </c>
      <c r="X31" s="6">
        <v>0</v>
      </c>
      <c r="Y31" s="6"/>
      <c r="Z31" s="6">
        <f t="shared" si="0"/>
        <v>477.6</v>
      </c>
      <c r="AA31" s="6">
        <f t="shared" si="1"/>
        <v>900.59999999999991</v>
      </c>
      <c r="AB31" s="6">
        <f t="shared" si="2"/>
        <v>0</v>
      </c>
      <c r="AC31" s="6">
        <f t="shared" si="3"/>
        <v>0</v>
      </c>
    </row>
    <row r="32" spans="1:29" x14ac:dyDescent="0.3">
      <c r="A32" s="2" t="s">
        <v>31</v>
      </c>
      <c r="B32" s="2">
        <v>484.41</v>
      </c>
      <c r="C32" s="2">
        <v>300.2</v>
      </c>
      <c r="D32" s="2">
        <v>117.35</v>
      </c>
      <c r="E32" s="2"/>
      <c r="F32" s="15"/>
      <c r="G32" s="15"/>
      <c r="H32" s="15">
        <v>1</v>
      </c>
      <c r="I32" s="15"/>
      <c r="J32" s="15"/>
      <c r="K32" s="15"/>
      <c r="L32" s="15">
        <f t="shared" si="4"/>
        <v>117.35</v>
      </c>
      <c r="M32" s="15"/>
      <c r="N32" s="4"/>
      <c r="O32" s="4">
        <v>1</v>
      </c>
      <c r="P32" s="4">
        <v>1</v>
      </c>
      <c r="Q32" s="4"/>
      <c r="R32" s="4">
        <f t="shared" si="5"/>
        <v>0</v>
      </c>
      <c r="S32" s="4">
        <f t="shared" si="6"/>
        <v>300.2</v>
      </c>
      <c r="T32" s="4">
        <f t="shared" si="7"/>
        <v>117.35</v>
      </c>
      <c r="U32" s="4">
        <f t="shared" si="8"/>
        <v>0</v>
      </c>
      <c r="V32" s="6">
        <v>1</v>
      </c>
      <c r="W32" s="6">
        <v>3</v>
      </c>
      <c r="X32" s="6">
        <v>0</v>
      </c>
      <c r="Y32" s="6"/>
      <c r="Z32" s="6">
        <f t="shared" si="0"/>
        <v>484.41</v>
      </c>
      <c r="AA32" s="6">
        <f t="shared" si="1"/>
        <v>900.59999999999991</v>
      </c>
      <c r="AB32" s="6">
        <f t="shared" si="2"/>
        <v>0</v>
      </c>
      <c r="AC32" s="6">
        <f t="shared" si="3"/>
        <v>0</v>
      </c>
    </row>
    <row r="33" spans="1:29" x14ac:dyDescent="0.3">
      <c r="A33" s="2" t="s">
        <v>32</v>
      </c>
      <c r="B33" s="2">
        <v>484.41</v>
      </c>
      <c r="C33" s="2">
        <v>300.2</v>
      </c>
      <c r="D33" s="2">
        <v>117.35</v>
      </c>
      <c r="E33" s="2"/>
      <c r="F33" s="15">
        <v>1</v>
      </c>
      <c r="G33" s="15"/>
      <c r="H33" s="15">
        <v>1</v>
      </c>
      <c r="I33" s="15"/>
      <c r="J33" s="15"/>
      <c r="K33" s="15"/>
      <c r="L33" s="15">
        <f t="shared" si="4"/>
        <v>234.7</v>
      </c>
      <c r="M33" s="15"/>
      <c r="N33" s="4">
        <v>1</v>
      </c>
      <c r="O33" s="4">
        <v>1</v>
      </c>
      <c r="P33" s="4">
        <v>1</v>
      </c>
      <c r="Q33" s="4"/>
      <c r="R33" s="4">
        <f t="shared" si="5"/>
        <v>484.41</v>
      </c>
      <c r="S33" s="4">
        <f t="shared" si="6"/>
        <v>300.2</v>
      </c>
      <c r="T33" s="4">
        <f t="shared" si="7"/>
        <v>117.35</v>
      </c>
      <c r="U33" s="4">
        <f t="shared" si="8"/>
        <v>0</v>
      </c>
      <c r="V33" s="6">
        <v>1</v>
      </c>
      <c r="W33" s="6">
        <v>5</v>
      </c>
      <c r="X33" s="6">
        <v>0</v>
      </c>
      <c r="Y33" s="6"/>
      <c r="Z33" s="6">
        <f t="shared" si="0"/>
        <v>484.41</v>
      </c>
      <c r="AA33" s="6">
        <f t="shared" si="1"/>
        <v>1501</v>
      </c>
      <c r="AB33" s="6">
        <f t="shared" si="2"/>
        <v>0</v>
      </c>
      <c r="AC33" s="6">
        <f t="shared" si="3"/>
        <v>0</v>
      </c>
    </row>
    <row r="34" spans="1:29" x14ac:dyDescent="0.3">
      <c r="A34" s="2" t="s">
        <v>33</v>
      </c>
      <c r="B34" s="2">
        <v>490.18</v>
      </c>
      <c r="C34" s="2">
        <v>298.08</v>
      </c>
      <c r="D34" s="2">
        <v>119.23</v>
      </c>
      <c r="E34" s="2">
        <v>104.66</v>
      </c>
      <c r="F34" s="15">
        <v>1</v>
      </c>
      <c r="G34" s="15"/>
      <c r="H34" s="15">
        <v>1</v>
      </c>
      <c r="I34" s="15"/>
      <c r="J34" s="15"/>
      <c r="K34" s="15"/>
      <c r="L34" s="15">
        <f t="shared" si="4"/>
        <v>238.46</v>
      </c>
      <c r="M34" s="15"/>
      <c r="N34" s="4">
        <v>1</v>
      </c>
      <c r="O34" s="4">
        <v>1</v>
      </c>
      <c r="P34" s="4">
        <v>1</v>
      </c>
      <c r="Q34" s="4"/>
      <c r="R34" s="4">
        <f t="shared" si="5"/>
        <v>490.18</v>
      </c>
      <c r="S34" s="4">
        <f t="shared" si="6"/>
        <v>298.08</v>
      </c>
      <c r="T34" s="4">
        <f t="shared" si="7"/>
        <v>119.23</v>
      </c>
      <c r="U34" s="4">
        <f t="shared" si="8"/>
        <v>0</v>
      </c>
      <c r="V34" s="6">
        <v>1</v>
      </c>
      <c r="W34" s="6">
        <v>4</v>
      </c>
      <c r="X34" s="6">
        <v>0</v>
      </c>
      <c r="Y34" s="6"/>
      <c r="Z34" s="6">
        <f t="shared" si="0"/>
        <v>490.18</v>
      </c>
      <c r="AA34" s="6">
        <f t="shared" si="1"/>
        <v>1192.32</v>
      </c>
      <c r="AB34" s="6">
        <f t="shared" si="2"/>
        <v>0</v>
      </c>
      <c r="AC34" s="6">
        <f t="shared" si="3"/>
        <v>0</v>
      </c>
    </row>
    <row r="35" spans="1:29" x14ac:dyDescent="0.3">
      <c r="A35" s="2" t="s">
        <v>34</v>
      </c>
      <c r="B35" s="2">
        <v>539</v>
      </c>
      <c r="C35" s="2">
        <v>300.2</v>
      </c>
      <c r="D35" s="2">
        <v>122.81</v>
      </c>
      <c r="E35" s="2">
        <v>25.44</v>
      </c>
      <c r="F35" s="15"/>
      <c r="G35" s="15"/>
      <c r="H35" s="15">
        <v>1</v>
      </c>
      <c r="I35" s="15"/>
      <c r="J35" s="15"/>
      <c r="K35" s="15"/>
      <c r="L35" s="15">
        <f t="shared" si="4"/>
        <v>122.81</v>
      </c>
      <c r="M35" s="15"/>
      <c r="N35" s="4"/>
      <c r="O35" s="4">
        <v>1</v>
      </c>
      <c r="P35" s="4">
        <v>1</v>
      </c>
      <c r="Q35" s="4"/>
      <c r="R35" s="4">
        <f t="shared" si="5"/>
        <v>0</v>
      </c>
      <c r="S35" s="4">
        <f t="shared" si="6"/>
        <v>300.2</v>
      </c>
      <c r="T35" s="4">
        <f t="shared" si="7"/>
        <v>122.81</v>
      </c>
      <c r="U35" s="4">
        <f t="shared" si="8"/>
        <v>0</v>
      </c>
      <c r="V35" s="6">
        <v>1</v>
      </c>
      <c r="W35" s="6">
        <v>3</v>
      </c>
      <c r="X35" s="6">
        <v>0</v>
      </c>
      <c r="Y35" s="6"/>
      <c r="Z35" s="6">
        <f t="shared" si="0"/>
        <v>539</v>
      </c>
      <c r="AA35" s="6">
        <f t="shared" si="1"/>
        <v>900.59999999999991</v>
      </c>
      <c r="AB35" s="6">
        <f t="shared" si="2"/>
        <v>0</v>
      </c>
      <c r="AC35" s="6">
        <f t="shared" si="3"/>
        <v>0</v>
      </c>
    </row>
    <row r="36" spans="1:29" x14ac:dyDescent="0.3">
      <c r="A36" s="2" t="s">
        <v>35</v>
      </c>
      <c r="B36" s="2">
        <v>539</v>
      </c>
      <c r="C36" s="2">
        <v>300.2</v>
      </c>
      <c r="D36" s="2">
        <v>122.81</v>
      </c>
      <c r="E36" s="2">
        <v>25.44</v>
      </c>
      <c r="F36" s="15">
        <v>1</v>
      </c>
      <c r="G36" s="15"/>
      <c r="H36" s="15">
        <v>1</v>
      </c>
      <c r="I36" s="15"/>
      <c r="J36" s="15"/>
      <c r="K36" s="15"/>
      <c r="L36" s="15">
        <f t="shared" si="4"/>
        <v>245.62</v>
      </c>
      <c r="M36" s="15"/>
      <c r="N36" s="4">
        <v>1</v>
      </c>
      <c r="O36" s="4">
        <v>1</v>
      </c>
      <c r="P36" s="4">
        <v>1</v>
      </c>
      <c r="Q36" s="4"/>
      <c r="R36" s="4">
        <f t="shared" si="5"/>
        <v>539</v>
      </c>
      <c r="S36" s="4">
        <f t="shared" si="6"/>
        <v>300.2</v>
      </c>
      <c r="T36" s="4">
        <f t="shared" si="7"/>
        <v>122.81</v>
      </c>
      <c r="U36" s="4">
        <f t="shared" si="8"/>
        <v>0</v>
      </c>
      <c r="V36" s="6">
        <v>1</v>
      </c>
      <c r="W36" s="6">
        <v>3</v>
      </c>
      <c r="X36" s="6">
        <v>0</v>
      </c>
      <c r="Y36" s="6"/>
      <c r="Z36" s="6">
        <f t="shared" si="0"/>
        <v>539</v>
      </c>
      <c r="AA36" s="6">
        <f t="shared" si="1"/>
        <v>900.59999999999991</v>
      </c>
      <c r="AB36" s="6">
        <f t="shared" si="2"/>
        <v>0</v>
      </c>
      <c r="AC36" s="6">
        <f t="shared" si="3"/>
        <v>0</v>
      </c>
    </row>
    <row r="37" spans="1:29" x14ac:dyDescent="0.3">
      <c r="A37" s="2" t="s">
        <v>36</v>
      </c>
      <c r="B37" s="2">
        <v>539</v>
      </c>
      <c r="C37" s="2">
        <v>300.2</v>
      </c>
      <c r="D37" s="2">
        <v>122.81</v>
      </c>
      <c r="E37" s="2">
        <v>27.29</v>
      </c>
      <c r="F37" s="15"/>
      <c r="G37" s="15"/>
      <c r="H37" s="15">
        <v>1</v>
      </c>
      <c r="I37" s="15"/>
      <c r="J37" s="15"/>
      <c r="K37" s="15"/>
      <c r="L37" s="15">
        <f t="shared" si="4"/>
        <v>122.81</v>
      </c>
      <c r="M37" s="15"/>
      <c r="N37" s="4"/>
      <c r="O37" s="4">
        <v>1</v>
      </c>
      <c r="P37" s="4">
        <v>1</v>
      </c>
      <c r="Q37" s="4"/>
      <c r="R37" s="4">
        <f t="shared" si="5"/>
        <v>0</v>
      </c>
      <c r="S37" s="4">
        <f t="shared" si="6"/>
        <v>300.2</v>
      </c>
      <c r="T37" s="4">
        <f t="shared" si="7"/>
        <v>122.81</v>
      </c>
      <c r="U37" s="4">
        <f t="shared" si="8"/>
        <v>0</v>
      </c>
      <c r="V37" s="6">
        <v>1</v>
      </c>
      <c r="W37" s="6">
        <v>3</v>
      </c>
      <c r="X37" s="6">
        <v>0</v>
      </c>
      <c r="Y37" s="6"/>
      <c r="Z37" s="6">
        <f t="shared" si="0"/>
        <v>539</v>
      </c>
      <c r="AA37" s="6">
        <f t="shared" si="1"/>
        <v>900.59999999999991</v>
      </c>
      <c r="AB37" s="6">
        <f t="shared" si="2"/>
        <v>0</v>
      </c>
      <c r="AC37" s="6">
        <f t="shared" si="3"/>
        <v>0</v>
      </c>
    </row>
    <row r="38" spans="1:29" x14ac:dyDescent="0.3">
      <c r="A38" s="2" t="s">
        <v>37</v>
      </c>
      <c r="B38" s="2">
        <v>545.41</v>
      </c>
      <c r="C38" s="2">
        <v>300.52999999999997</v>
      </c>
      <c r="D38" s="2">
        <v>122.43</v>
      </c>
      <c r="E38" s="2">
        <v>27.21</v>
      </c>
      <c r="F38" s="15"/>
      <c r="G38" s="15"/>
      <c r="H38" s="15">
        <v>1</v>
      </c>
      <c r="I38" s="15"/>
      <c r="J38" s="15"/>
      <c r="K38" s="15"/>
      <c r="L38" s="15">
        <f t="shared" si="4"/>
        <v>122.43</v>
      </c>
      <c r="M38" s="15"/>
      <c r="N38" s="4"/>
      <c r="O38" s="4">
        <v>1</v>
      </c>
      <c r="P38" s="4">
        <v>1</v>
      </c>
      <c r="Q38" s="4"/>
      <c r="R38" s="4">
        <f t="shared" si="5"/>
        <v>0</v>
      </c>
      <c r="S38" s="4">
        <f t="shared" si="6"/>
        <v>300.52999999999997</v>
      </c>
      <c r="T38" s="4">
        <f t="shared" si="7"/>
        <v>122.43</v>
      </c>
      <c r="U38" s="4">
        <f t="shared" si="8"/>
        <v>0</v>
      </c>
      <c r="V38" s="6">
        <v>1</v>
      </c>
      <c r="W38" s="6">
        <v>3</v>
      </c>
      <c r="X38" s="6">
        <v>0</v>
      </c>
      <c r="Y38" s="6"/>
      <c r="Z38" s="6">
        <f t="shared" si="0"/>
        <v>545.41</v>
      </c>
      <c r="AA38" s="6">
        <f t="shared" si="1"/>
        <v>901.58999999999992</v>
      </c>
      <c r="AB38" s="6">
        <f t="shared" si="2"/>
        <v>0</v>
      </c>
      <c r="AC38" s="6">
        <f t="shared" si="3"/>
        <v>0</v>
      </c>
    </row>
    <row r="39" spans="1:29" x14ac:dyDescent="0.3">
      <c r="A39" s="2" t="s">
        <v>38</v>
      </c>
      <c r="B39" s="2">
        <v>539</v>
      </c>
      <c r="C39" s="2">
        <v>300.2</v>
      </c>
      <c r="D39" s="2">
        <v>122.81</v>
      </c>
      <c r="E39" s="2"/>
      <c r="F39" s="15">
        <v>1</v>
      </c>
      <c r="G39" s="15"/>
      <c r="H39" s="15">
        <v>1</v>
      </c>
      <c r="I39" s="15"/>
      <c r="J39" s="15"/>
      <c r="K39" s="15"/>
      <c r="L39" s="15">
        <f t="shared" si="4"/>
        <v>245.62</v>
      </c>
      <c r="M39" s="15"/>
      <c r="N39" s="4">
        <v>1</v>
      </c>
      <c r="O39" s="4">
        <v>1</v>
      </c>
      <c r="P39" s="4">
        <v>1</v>
      </c>
      <c r="Q39" s="4"/>
      <c r="R39" s="4">
        <f t="shared" si="5"/>
        <v>539</v>
      </c>
      <c r="S39" s="4">
        <f t="shared" si="6"/>
        <v>300.2</v>
      </c>
      <c r="T39" s="4">
        <f t="shared" si="7"/>
        <v>122.81</v>
      </c>
      <c r="U39" s="4">
        <f t="shared" si="8"/>
        <v>0</v>
      </c>
      <c r="V39" s="6">
        <v>1</v>
      </c>
      <c r="W39" s="6">
        <v>3</v>
      </c>
      <c r="X39" s="6">
        <v>0</v>
      </c>
      <c r="Y39" s="6"/>
      <c r="Z39" s="6">
        <f t="shared" si="0"/>
        <v>539</v>
      </c>
      <c r="AA39" s="6">
        <f t="shared" si="1"/>
        <v>900.59999999999991</v>
      </c>
      <c r="AB39" s="6">
        <f t="shared" si="2"/>
        <v>0</v>
      </c>
      <c r="AC39" s="6">
        <f t="shared" si="3"/>
        <v>0</v>
      </c>
    </row>
    <row r="40" spans="1:29" x14ac:dyDescent="0.3">
      <c r="A40" s="2" t="s">
        <v>39</v>
      </c>
      <c r="B40" s="2">
        <v>450.3</v>
      </c>
      <c r="C40" s="2">
        <v>272.91000000000003</v>
      </c>
      <c r="D40" s="2">
        <v>109.16</v>
      </c>
      <c r="E40" s="2">
        <v>109.16</v>
      </c>
      <c r="F40" s="15">
        <v>1</v>
      </c>
      <c r="G40" s="15"/>
      <c r="H40" s="15">
        <v>1</v>
      </c>
      <c r="I40" s="15"/>
      <c r="J40" s="15"/>
      <c r="K40" s="15"/>
      <c r="L40" s="15">
        <f t="shared" si="4"/>
        <v>218.32</v>
      </c>
      <c r="M40" s="15"/>
      <c r="N40" s="4">
        <v>1</v>
      </c>
      <c r="O40" s="4">
        <v>1</v>
      </c>
      <c r="P40" s="4">
        <v>1</v>
      </c>
      <c r="Q40" s="4"/>
      <c r="R40" s="4">
        <f t="shared" si="5"/>
        <v>450.3</v>
      </c>
      <c r="S40" s="4">
        <f t="shared" si="6"/>
        <v>272.91000000000003</v>
      </c>
      <c r="T40" s="4">
        <f t="shared" si="7"/>
        <v>109.16</v>
      </c>
      <c r="U40" s="4">
        <f t="shared" si="8"/>
        <v>0</v>
      </c>
      <c r="V40" s="6">
        <v>1</v>
      </c>
      <c r="W40" s="6">
        <v>2</v>
      </c>
      <c r="X40" s="6">
        <v>0</v>
      </c>
      <c r="Y40" s="6"/>
      <c r="Z40" s="6">
        <f t="shared" si="0"/>
        <v>450.3</v>
      </c>
      <c r="AA40" s="6">
        <f t="shared" si="1"/>
        <v>545.82000000000005</v>
      </c>
      <c r="AB40" s="6">
        <f t="shared" si="2"/>
        <v>0</v>
      </c>
      <c r="AC40" s="6">
        <f t="shared" si="3"/>
        <v>0</v>
      </c>
    </row>
    <row r="41" spans="1:29" x14ac:dyDescent="0.3">
      <c r="A41" s="2" t="s">
        <v>40</v>
      </c>
      <c r="B41" s="2">
        <v>539</v>
      </c>
      <c r="C41" s="2">
        <v>300.2</v>
      </c>
      <c r="D41" s="2">
        <v>122.81</v>
      </c>
      <c r="E41" s="2">
        <v>27.29</v>
      </c>
      <c r="F41" s="15">
        <v>1</v>
      </c>
      <c r="G41" s="15"/>
      <c r="H41" s="15">
        <v>1</v>
      </c>
      <c r="I41" s="15"/>
      <c r="J41" s="15"/>
      <c r="K41" s="15"/>
      <c r="L41" s="15">
        <f t="shared" si="4"/>
        <v>245.62</v>
      </c>
      <c r="M41" s="15"/>
      <c r="N41" s="4">
        <v>1</v>
      </c>
      <c r="O41" s="4">
        <v>1</v>
      </c>
      <c r="P41" s="4">
        <v>1</v>
      </c>
      <c r="Q41" s="4"/>
      <c r="R41" s="4">
        <f t="shared" si="5"/>
        <v>539</v>
      </c>
      <c r="S41" s="4">
        <f t="shared" si="6"/>
        <v>300.2</v>
      </c>
      <c r="T41" s="4">
        <f t="shared" si="7"/>
        <v>122.81</v>
      </c>
      <c r="U41" s="4">
        <f t="shared" si="8"/>
        <v>0</v>
      </c>
      <c r="V41" s="6">
        <v>1</v>
      </c>
      <c r="W41" s="6">
        <v>4</v>
      </c>
      <c r="X41" s="6">
        <v>0</v>
      </c>
      <c r="Y41" s="6"/>
      <c r="Z41" s="6">
        <f t="shared" si="0"/>
        <v>539</v>
      </c>
      <c r="AA41" s="6">
        <f t="shared" si="1"/>
        <v>1200.8</v>
      </c>
      <c r="AB41" s="6">
        <f t="shared" si="2"/>
        <v>0</v>
      </c>
      <c r="AC41" s="6">
        <f t="shared" si="3"/>
        <v>0</v>
      </c>
    </row>
    <row r="42" spans="1:29" x14ac:dyDescent="0.3">
      <c r="A42" s="2" t="s">
        <v>41</v>
      </c>
      <c r="B42" s="2">
        <v>545.41</v>
      </c>
      <c r="C42" s="2">
        <v>325.27</v>
      </c>
      <c r="D42" s="2">
        <v>122.43</v>
      </c>
      <c r="E42" s="2">
        <v>45.76</v>
      </c>
      <c r="F42" s="15">
        <v>1</v>
      </c>
      <c r="G42" s="15"/>
      <c r="H42" s="15">
        <v>1</v>
      </c>
      <c r="I42" s="15"/>
      <c r="J42" s="15"/>
      <c r="K42" s="15"/>
      <c r="L42" s="15">
        <f t="shared" si="4"/>
        <v>244.86</v>
      </c>
      <c r="M42" s="15"/>
      <c r="N42" s="4">
        <v>1</v>
      </c>
      <c r="O42" s="4">
        <v>1</v>
      </c>
      <c r="P42" s="4">
        <v>1</v>
      </c>
      <c r="Q42" s="4"/>
      <c r="R42" s="4">
        <f t="shared" si="5"/>
        <v>545.41</v>
      </c>
      <c r="S42" s="4">
        <f t="shared" si="6"/>
        <v>325.27</v>
      </c>
      <c r="T42" s="4">
        <f t="shared" si="7"/>
        <v>122.43</v>
      </c>
      <c r="U42" s="4">
        <f t="shared" si="8"/>
        <v>0</v>
      </c>
      <c r="V42" s="6">
        <v>1</v>
      </c>
      <c r="W42" s="6">
        <v>3</v>
      </c>
      <c r="X42" s="6">
        <v>0</v>
      </c>
      <c r="Y42" s="6"/>
      <c r="Z42" s="6">
        <f t="shared" si="0"/>
        <v>545.41</v>
      </c>
      <c r="AA42" s="6">
        <f t="shared" si="1"/>
        <v>975.81</v>
      </c>
      <c r="AB42" s="6">
        <f t="shared" si="2"/>
        <v>0</v>
      </c>
      <c r="AC42" s="6">
        <f t="shared" si="3"/>
        <v>0</v>
      </c>
    </row>
    <row r="43" spans="1:29" x14ac:dyDescent="0.3">
      <c r="A43" s="2" t="s">
        <v>42</v>
      </c>
      <c r="B43" s="2">
        <v>450.3</v>
      </c>
      <c r="C43" s="2">
        <v>272.91000000000003</v>
      </c>
      <c r="D43" s="2">
        <v>109.16</v>
      </c>
      <c r="E43" s="2">
        <v>109.16</v>
      </c>
      <c r="F43" s="15"/>
      <c r="G43" s="15"/>
      <c r="H43" s="15">
        <v>1</v>
      </c>
      <c r="I43" s="15"/>
      <c r="J43" s="15"/>
      <c r="K43" s="15"/>
      <c r="L43" s="15">
        <f t="shared" si="4"/>
        <v>109.16</v>
      </c>
      <c r="M43" s="15"/>
      <c r="N43" s="4"/>
      <c r="O43" s="4">
        <v>1</v>
      </c>
      <c r="P43" s="4">
        <v>1</v>
      </c>
      <c r="Q43" s="4"/>
      <c r="R43" s="4">
        <f t="shared" si="5"/>
        <v>0</v>
      </c>
      <c r="S43" s="4">
        <f t="shared" si="6"/>
        <v>272.91000000000003</v>
      </c>
      <c r="T43" s="4">
        <f t="shared" si="7"/>
        <v>109.16</v>
      </c>
      <c r="U43" s="4">
        <f t="shared" si="8"/>
        <v>0</v>
      </c>
      <c r="V43" s="6">
        <v>1</v>
      </c>
      <c r="W43" s="6">
        <v>3</v>
      </c>
      <c r="X43" s="6">
        <v>0</v>
      </c>
      <c r="Y43" s="6"/>
      <c r="Z43" s="6">
        <f t="shared" si="0"/>
        <v>450.3</v>
      </c>
      <c r="AA43" s="6">
        <f t="shared" si="1"/>
        <v>818.73</v>
      </c>
      <c r="AB43" s="6">
        <f t="shared" si="2"/>
        <v>0</v>
      </c>
      <c r="AC43" s="6">
        <f t="shared" si="3"/>
        <v>0</v>
      </c>
    </row>
    <row r="44" spans="1:29" x14ac:dyDescent="0.3">
      <c r="F44" s="15">
        <f t="shared" ref="F44:M44" si="9">SUM(F4:F43)</f>
        <v>27</v>
      </c>
      <c r="G44" s="15">
        <f t="shared" si="9"/>
        <v>0</v>
      </c>
      <c r="H44" s="15">
        <f t="shared" si="9"/>
        <v>43</v>
      </c>
      <c r="I44" s="15">
        <f t="shared" si="9"/>
        <v>0</v>
      </c>
      <c r="J44" s="15">
        <f t="shared" si="9"/>
        <v>0</v>
      </c>
      <c r="K44" s="15">
        <f t="shared" si="9"/>
        <v>0</v>
      </c>
      <c r="L44" s="15">
        <f t="shared" si="9"/>
        <v>8282.93</v>
      </c>
      <c r="M44" s="15">
        <f t="shared" si="9"/>
        <v>0</v>
      </c>
      <c r="N44" s="4">
        <f>SUM(N4:N43)</f>
        <v>28</v>
      </c>
      <c r="O44" s="4">
        <f t="shared" ref="O44:Z44" si="10">SUM(O4:O43)</f>
        <v>45</v>
      </c>
      <c r="P44" s="4">
        <f t="shared" si="10"/>
        <v>47</v>
      </c>
      <c r="Q44" s="4">
        <f t="shared" si="10"/>
        <v>0</v>
      </c>
      <c r="R44" s="5">
        <f t="shared" si="10"/>
        <v>13835.61</v>
      </c>
      <c r="S44" s="5">
        <f t="shared" si="10"/>
        <v>12839.020000000006</v>
      </c>
      <c r="T44" s="5">
        <f t="shared" si="10"/>
        <v>5513.0100000000011</v>
      </c>
      <c r="U44" s="5">
        <f t="shared" si="10"/>
        <v>0</v>
      </c>
      <c r="V44" s="6">
        <f t="shared" si="10"/>
        <v>40</v>
      </c>
      <c r="W44" s="6">
        <f t="shared" si="10"/>
        <v>128</v>
      </c>
      <c r="X44" s="6">
        <f t="shared" si="10"/>
        <v>32</v>
      </c>
      <c r="Y44" s="6">
        <f t="shared" si="10"/>
        <v>0</v>
      </c>
      <c r="Z44" s="7">
        <f t="shared" si="10"/>
        <v>19839.570000000003</v>
      </c>
      <c r="AA44" s="7">
        <f t="shared" ref="AA44" si="11">SUM(AA4:AA43)</f>
        <v>36015.719999999994</v>
      </c>
      <c r="AB44" s="7">
        <f t="shared" ref="AB44" si="12">SUM(AB4:AB43)</f>
        <v>3748.8900000000003</v>
      </c>
      <c r="AC44" s="7">
        <f t="shared" ref="AC44" si="13">SUM(AC4:AC43)</f>
        <v>0</v>
      </c>
    </row>
    <row r="45" spans="1:29" ht="21" x14ac:dyDescent="0.4">
      <c r="A45" s="8" t="s">
        <v>47</v>
      </c>
      <c r="R45" s="1"/>
      <c r="S45" s="1"/>
      <c r="T45" s="1"/>
      <c r="U45" s="1"/>
      <c r="Z45" s="1"/>
      <c r="AA45" s="1"/>
      <c r="AB45" s="1"/>
      <c r="AC45" s="1"/>
    </row>
    <row r="46" spans="1:29" x14ac:dyDescent="0.3">
      <c r="A46" s="23" t="s">
        <v>48</v>
      </c>
      <c r="B46" s="24"/>
      <c r="C46" s="24"/>
      <c r="D46" s="24"/>
      <c r="E46" s="24"/>
      <c r="F46" s="24"/>
      <c r="G46" s="24"/>
      <c r="H46" s="24"/>
      <c r="I46" s="25"/>
      <c r="J46" s="17"/>
      <c r="K46" s="2" t="s">
        <v>46</v>
      </c>
      <c r="L46" s="18">
        <f>(L44*15.5)*1.21</f>
        <v>155346.35214999999</v>
      </c>
      <c r="M46" s="17"/>
      <c r="N46" s="16"/>
      <c r="O46" s="16"/>
      <c r="P46" s="16"/>
      <c r="Q46" s="19"/>
      <c r="R46" s="3">
        <f>(R44*15.5)*1.21</f>
        <v>259486.86555000002</v>
      </c>
      <c r="S46" s="3">
        <f>(S44*24)*1.21</f>
        <v>372845.14080000017</v>
      </c>
      <c r="T46" s="3">
        <f>(T44*15.5)*1.21</f>
        <v>103396.50255000002</v>
      </c>
      <c r="U46" s="12">
        <f>R46+S46+T46</f>
        <v>735728.50890000013</v>
      </c>
      <c r="V46" s="20"/>
      <c r="W46" s="11"/>
      <c r="X46" s="11"/>
      <c r="Y46" s="21"/>
      <c r="Z46" s="3">
        <f>(Z44*15.5)*1.21</f>
        <v>372091.13535000011</v>
      </c>
      <c r="AA46" s="3">
        <f>(AA44*24)*1.21</f>
        <v>1045896.5087999997</v>
      </c>
      <c r="AB46" s="3">
        <f>(AB44*15.5)*1.21</f>
        <v>70310.431949999998</v>
      </c>
      <c r="AC46" s="12">
        <f>Z46+AA46+AB46</f>
        <v>1488298.0760999997</v>
      </c>
    </row>
    <row r="47" spans="1:29" x14ac:dyDescent="0.3">
      <c r="A47" s="23" t="s">
        <v>49</v>
      </c>
      <c r="B47" s="24"/>
      <c r="C47" s="24"/>
      <c r="D47" s="24"/>
      <c r="E47" s="24"/>
      <c r="F47" s="24"/>
      <c r="G47" s="24"/>
      <c r="H47" s="24"/>
      <c r="I47" s="25"/>
      <c r="J47" s="17"/>
      <c r="K47" s="2" t="s">
        <v>46</v>
      </c>
      <c r="L47" s="12">
        <f>(L44*24)*1.21</f>
        <v>240536.28719999999</v>
      </c>
      <c r="M47" s="17"/>
      <c r="N47" s="16"/>
      <c r="O47" s="16"/>
      <c r="P47" s="16"/>
      <c r="Q47" s="19"/>
      <c r="R47" s="3">
        <f>(R44*24)*1.21</f>
        <v>401786.11440000002</v>
      </c>
      <c r="S47" s="3">
        <f>(S44*24)*1.21</f>
        <v>372845.14080000017</v>
      </c>
      <c r="T47" s="3">
        <f>(T44*24)*1.21</f>
        <v>160097.81040000002</v>
      </c>
      <c r="U47" s="12">
        <f>R47+S47+T47</f>
        <v>934729.06560000032</v>
      </c>
      <c r="V47" s="20"/>
      <c r="W47" s="11"/>
      <c r="X47" s="11"/>
      <c r="Y47" s="21"/>
      <c r="Z47" s="3">
        <f>(Z44*24)*1.21</f>
        <v>576141.1128</v>
      </c>
      <c r="AA47" s="3">
        <f>(AA44*24)*1.21</f>
        <v>1045896.5087999997</v>
      </c>
      <c r="AB47" s="3">
        <f>(AB44*24)*1.21</f>
        <v>108867.76560000001</v>
      </c>
      <c r="AC47" s="12">
        <f>Z47+AA47+AB47</f>
        <v>1730905.3871999998</v>
      </c>
    </row>
    <row r="48" spans="1:29" x14ac:dyDescent="0.3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3"/>
      <c r="M48" s="10"/>
      <c r="N48" s="10"/>
      <c r="O48" s="10"/>
      <c r="P48" s="10"/>
      <c r="Q48" s="10"/>
      <c r="R48" s="11"/>
      <c r="S48" s="11"/>
      <c r="T48" s="11"/>
      <c r="U48" s="13"/>
      <c r="V48" s="11"/>
      <c r="W48" s="11"/>
      <c r="X48" s="11"/>
      <c r="Y48" s="11"/>
      <c r="Z48" s="11"/>
      <c r="AA48" s="11"/>
      <c r="AB48" s="11"/>
      <c r="AC48" s="14"/>
    </row>
    <row r="49" spans="1:29" x14ac:dyDescent="0.3">
      <c r="A49" s="23" t="s">
        <v>52</v>
      </c>
      <c r="B49" s="24"/>
      <c r="C49" s="24"/>
      <c r="D49" s="24"/>
      <c r="E49" s="24"/>
      <c r="F49" s="24"/>
      <c r="G49" s="24"/>
      <c r="H49" s="24"/>
      <c r="I49" s="25"/>
      <c r="J49" s="17"/>
      <c r="K49" s="2" t="s">
        <v>46</v>
      </c>
      <c r="L49" s="18">
        <f>((21*L46)+(10*L47))</f>
        <v>5667636.2671499997</v>
      </c>
      <c r="M49" s="17"/>
      <c r="N49" s="16"/>
      <c r="O49" s="16"/>
      <c r="P49" s="16"/>
      <c r="Q49" s="19"/>
      <c r="R49" s="3">
        <f>((21*R46)+(10*R47))</f>
        <v>9467085.3205500003</v>
      </c>
      <c r="S49" s="3">
        <f t="shared" ref="S49:T49" si="14">((21*S46)+(10*S47))</f>
        <v>11558199.364800006</v>
      </c>
      <c r="T49" s="3">
        <f t="shared" si="14"/>
        <v>3772304.6575500006</v>
      </c>
      <c r="U49" s="12">
        <f>R49+S49+T49</f>
        <v>24797589.342900008</v>
      </c>
      <c r="V49" s="20"/>
      <c r="W49" s="11"/>
      <c r="X49" s="11"/>
      <c r="Y49" s="21"/>
      <c r="Z49" s="3">
        <f>((21*Z46)+(10*Z47))</f>
        <v>13575324.970350003</v>
      </c>
      <c r="AA49" s="3">
        <f t="shared" ref="AA49:AB49" si="15">((21*AA46)+(10*AA47))</f>
        <v>32422791.772799991</v>
      </c>
      <c r="AB49" s="3">
        <f t="shared" si="15"/>
        <v>2565196.72695</v>
      </c>
      <c r="AC49" s="12">
        <f>Z49+AA49+AB49</f>
        <v>48563313.470099993</v>
      </c>
    </row>
  </sheetData>
  <mergeCells count="12">
    <mergeCell ref="A49:I49"/>
    <mergeCell ref="A47:I47"/>
    <mergeCell ref="A46:I46"/>
    <mergeCell ref="V1:AC1"/>
    <mergeCell ref="V2:Y2"/>
    <mergeCell ref="Z2:AC2"/>
    <mergeCell ref="N1:U1"/>
    <mergeCell ref="F1:M1"/>
    <mergeCell ref="F2:I2"/>
    <mergeCell ref="J2:M2"/>
    <mergeCell ref="N2:Q2"/>
    <mergeCell ref="R2:U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workbookViewId="0">
      <selection activeCell="C14" sqref="C14"/>
    </sheetView>
  </sheetViews>
  <sheetFormatPr defaultRowHeight="14.4" x14ac:dyDescent="0.3"/>
  <cols>
    <col min="1" max="1" width="12.88671875" bestFit="1" customWidth="1"/>
    <col min="2" max="2" width="9" customWidth="1"/>
    <col min="3" max="3" width="9" bestFit="1" customWidth="1"/>
    <col min="5" max="5" width="9" bestFit="1" customWidth="1"/>
    <col min="6" max="11" width="9" customWidth="1"/>
    <col min="12" max="12" width="15.5546875" customWidth="1"/>
    <col min="14" max="15" width="9" bestFit="1" customWidth="1"/>
    <col min="16" max="16" width="9.109375" bestFit="1" customWidth="1"/>
    <col min="17" max="17" width="9" bestFit="1" customWidth="1"/>
    <col min="18" max="18" width="15.33203125" bestFit="1" customWidth="1"/>
    <col min="19" max="19" width="16.33203125" bestFit="1" customWidth="1"/>
    <col min="20" max="20" width="15.33203125" bestFit="1" customWidth="1"/>
    <col min="21" max="21" width="17.88671875" customWidth="1"/>
    <col min="26" max="27" width="16.33203125" bestFit="1" customWidth="1"/>
    <col min="28" max="28" width="15.33203125" bestFit="1" customWidth="1"/>
    <col min="29" max="29" width="16.109375" customWidth="1"/>
  </cols>
  <sheetData>
    <row r="1" spans="1:29" x14ac:dyDescent="0.3">
      <c r="F1" s="28" t="s">
        <v>53</v>
      </c>
      <c r="G1" s="28"/>
      <c r="H1" s="28"/>
      <c r="I1" s="28"/>
      <c r="J1" s="28"/>
      <c r="K1" s="28"/>
      <c r="L1" s="28"/>
      <c r="M1" s="28"/>
      <c r="N1" s="27" t="s">
        <v>50</v>
      </c>
      <c r="O1" s="27"/>
      <c r="P1" s="27"/>
      <c r="Q1" s="27"/>
      <c r="R1" s="27"/>
      <c r="S1" s="27"/>
      <c r="T1" s="27"/>
      <c r="U1" s="27"/>
      <c r="V1" s="26" t="s">
        <v>51</v>
      </c>
      <c r="W1" s="26"/>
      <c r="X1" s="26"/>
      <c r="Y1" s="26"/>
      <c r="Z1" s="26"/>
      <c r="AA1" s="26"/>
      <c r="AB1" s="26"/>
      <c r="AC1" s="26"/>
    </row>
    <row r="2" spans="1:29" x14ac:dyDescent="0.3">
      <c r="F2" s="28" t="s">
        <v>44</v>
      </c>
      <c r="G2" s="28"/>
      <c r="H2" s="28"/>
      <c r="I2" s="28"/>
      <c r="J2" s="28" t="s">
        <v>45</v>
      </c>
      <c r="K2" s="28"/>
      <c r="L2" s="28"/>
      <c r="M2" s="28"/>
      <c r="N2" s="27" t="s">
        <v>44</v>
      </c>
      <c r="O2" s="27"/>
      <c r="P2" s="27"/>
      <c r="Q2" s="27"/>
      <c r="R2" s="27" t="s">
        <v>45</v>
      </c>
      <c r="S2" s="27"/>
      <c r="T2" s="27"/>
      <c r="U2" s="27"/>
      <c r="V2" s="26" t="s">
        <v>44</v>
      </c>
      <c r="W2" s="26"/>
      <c r="X2" s="26"/>
      <c r="Y2" s="26"/>
      <c r="Z2" s="26" t="s">
        <v>45</v>
      </c>
      <c r="AA2" s="26"/>
      <c r="AB2" s="26"/>
      <c r="AC2" s="26"/>
    </row>
    <row r="3" spans="1:29" x14ac:dyDescent="0.3">
      <c r="A3" s="2"/>
      <c r="B3" s="2" t="s">
        <v>0</v>
      </c>
      <c r="C3" s="2" t="s">
        <v>1</v>
      </c>
      <c r="D3" s="2" t="s">
        <v>2</v>
      </c>
      <c r="E3" s="2" t="s">
        <v>43</v>
      </c>
      <c r="F3" s="15" t="s">
        <v>0</v>
      </c>
      <c r="G3" s="15" t="s">
        <v>1</v>
      </c>
      <c r="H3" s="15" t="s">
        <v>2</v>
      </c>
      <c r="I3" s="15" t="s">
        <v>43</v>
      </c>
      <c r="J3" s="15" t="s">
        <v>0</v>
      </c>
      <c r="K3" s="15" t="s">
        <v>1</v>
      </c>
      <c r="L3" s="15" t="s">
        <v>2</v>
      </c>
      <c r="M3" s="15" t="s">
        <v>43</v>
      </c>
      <c r="N3" s="4" t="s">
        <v>0</v>
      </c>
      <c r="O3" s="4" t="s">
        <v>1</v>
      </c>
      <c r="P3" s="4" t="s">
        <v>2</v>
      </c>
      <c r="Q3" s="4" t="s">
        <v>43</v>
      </c>
      <c r="R3" s="4" t="s">
        <v>0</v>
      </c>
      <c r="S3" s="4" t="s">
        <v>1</v>
      </c>
      <c r="T3" s="4" t="s">
        <v>2</v>
      </c>
      <c r="U3" s="4" t="s">
        <v>43</v>
      </c>
      <c r="V3" s="6" t="s">
        <v>0</v>
      </c>
      <c r="W3" s="6" t="s">
        <v>1</v>
      </c>
      <c r="X3" s="6" t="s">
        <v>2</v>
      </c>
      <c r="Y3" s="6" t="s">
        <v>43</v>
      </c>
      <c r="Z3" s="6" t="s">
        <v>0</v>
      </c>
      <c r="AA3" s="6" t="s">
        <v>1</v>
      </c>
      <c r="AB3" s="6" t="s">
        <v>2</v>
      </c>
      <c r="AC3" s="6" t="s">
        <v>43</v>
      </c>
    </row>
    <row r="4" spans="1:29" x14ac:dyDescent="0.3">
      <c r="A4" s="2" t="s">
        <v>3</v>
      </c>
      <c r="B4" s="2">
        <v>501.95</v>
      </c>
      <c r="C4" s="2">
        <v>315.51</v>
      </c>
      <c r="D4" s="2">
        <v>126.21</v>
      </c>
      <c r="E4" s="2">
        <v>126.21</v>
      </c>
      <c r="F4" s="15">
        <v>1</v>
      </c>
      <c r="G4" s="15"/>
      <c r="H4" s="15">
        <v>1</v>
      </c>
      <c r="I4" s="15"/>
      <c r="J4" s="15"/>
      <c r="K4" s="15"/>
      <c r="L4" s="15">
        <f>(F4+H4)*D4</f>
        <v>252.42</v>
      </c>
      <c r="M4" s="15"/>
      <c r="N4" s="4">
        <v>1</v>
      </c>
      <c r="O4" s="4">
        <v>1</v>
      </c>
      <c r="P4" s="4">
        <v>1</v>
      </c>
      <c r="Q4" s="4"/>
      <c r="R4" s="4">
        <f>B4*N4</f>
        <v>501.95</v>
      </c>
      <c r="S4" s="4">
        <f>C4*O4</f>
        <v>315.51</v>
      </c>
      <c r="T4" s="4">
        <f>D4*P4</f>
        <v>126.21</v>
      </c>
      <c r="U4" s="4">
        <f>E4*Q4</f>
        <v>0</v>
      </c>
      <c r="V4" s="6">
        <v>1</v>
      </c>
      <c r="W4" s="6">
        <v>2</v>
      </c>
      <c r="X4" s="6">
        <v>3</v>
      </c>
      <c r="Y4" s="6"/>
      <c r="Z4" s="6">
        <f t="shared" ref="Z4:AC43" si="0">B4*V4</f>
        <v>501.95</v>
      </c>
      <c r="AA4" s="6">
        <f t="shared" si="0"/>
        <v>631.02</v>
      </c>
      <c r="AB4" s="6">
        <f t="shared" si="0"/>
        <v>378.63</v>
      </c>
      <c r="AC4" s="6">
        <f t="shared" si="0"/>
        <v>0</v>
      </c>
    </row>
    <row r="5" spans="1:29" x14ac:dyDescent="0.3">
      <c r="A5" s="2" t="s">
        <v>4</v>
      </c>
      <c r="B5" s="2">
        <v>515.17999999999995</v>
      </c>
      <c r="C5" s="2">
        <v>313.27999999999997</v>
      </c>
      <c r="D5" s="2">
        <v>125.31</v>
      </c>
      <c r="E5" s="2"/>
      <c r="F5" s="15">
        <v>1</v>
      </c>
      <c r="G5" s="15"/>
      <c r="H5" s="15">
        <v>1</v>
      </c>
      <c r="I5" s="15"/>
      <c r="J5" s="15"/>
      <c r="K5" s="15"/>
      <c r="L5" s="15">
        <f t="shared" ref="L5:L43" si="1">(F5+H5)*D5</f>
        <v>250.62</v>
      </c>
      <c r="M5" s="15"/>
      <c r="N5" s="4">
        <v>1</v>
      </c>
      <c r="O5" s="4">
        <v>1</v>
      </c>
      <c r="P5" s="4">
        <v>1</v>
      </c>
      <c r="Q5" s="4"/>
      <c r="R5" s="4">
        <f t="shared" ref="R5:U43" si="2">B5*N5</f>
        <v>515.17999999999995</v>
      </c>
      <c r="S5" s="4">
        <f t="shared" si="2"/>
        <v>313.27999999999997</v>
      </c>
      <c r="T5" s="4">
        <f t="shared" si="2"/>
        <v>125.31</v>
      </c>
      <c r="U5" s="4">
        <f t="shared" si="2"/>
        <v>0</v>
      </c>
      <c r="V5" s="6">
        <v>1</v>
      </c>
      <c r="W5" s="6">
        <v>2</v>
      </c>
      <c r="X5" s="6">
        <v>2</v>
      </c>
      <c r="Y5" s="6"/>
      <c r="Z5" s="6">
        <f t="shared" si="0"/>
        <v>515.17999999999995</v>
      </c>
      <c r="AA5" s="6">
        <f t="shared" si="0"/>
        <v>626.55999999999995</v>
      </c>
      <c r="AB5" s="6">
        <f t="shared" si="0"/>
        <v>250.62</v>
      </c>
      <c r="AC5" s="6">
        <f t="shared" si="0"/>
        <v>0</v>
      </c>
    </row>
    <row r="6" spans="1:29" x14ac:dyDescent="0.3">
      <c r="A6" s="2" t="s">
        <v>5</v>
      </c>
      <c r="B6" s="2">
        <v>497.08</v>
      </c>
      <c r="C6" s="2">
        <v>303.52999999999997</v>
      </c>
      <c r="D6" s="2">
        <v>125.31</v>
      </c>
      <c r="E6" s="2"/>
      <c r="F6" s="15">
        <v>1</v>
      </c>
      <c r="G6" s="15"/>
      <c r="H6" s="15">
        <v>1</v>
      </c>
      <c r="I6" s="15"/>
      <c r="J6" s="15"/>
      <c r="K6" s="15"/>
      <c r="L6" s="15">
        <f t="shared" si="1"/>
        <v>250.62</v>
      </c>
      <c r="M6" s="15"/>
      <c r="N6" s="4">
        <v>1</v>
      </c>
      <c r="O6" s="4">
        <v>1</v>
      </c>
      <c r="P6" s="4">
        <v>1</v>
      </c>
      <c r="Q6" s="4"/>
      <c r="R6" s="4">
        <f t="shared" si="2"/>
        <v>497.08</v>
      </c>
      <c r="S6" s="4">
        <f t="shared" si="2"/>
        <v>303.52999999999997</v>
      </c>
      <c r="T6" s="4">
        <f t="shared" si="2"/>
        <v>125.31</v>
      </c>
      <c r="U6" s="4">
        <f t="shared" si="2"/>
        <v>0</v>
      </c>
      <c r="V6" s="6">
        <v>1</v>
      </c>
      <c r="W6" s="6">
        <v>2</v>
      </c>
      <c r="X6" s="6">
        <v>2</v>
      </c>
      <c r="Y6" s="6"/>
      <c r="Z6" s="6">
        <f t="shared" si="0"/>
        <v>497.08</v>
      </c>
      <c r="AA6" s="6">
        <f t="shared" si="0"/>
        <v>607.05999999999995</v>
      </c>
      <c r="AB6" s="6">
        <f t="shared" si="0"/>
        <v>250.62</v>
      </c>
      <c r="AC6" s="6">
        <f t="shared" si="0"/>
        <v>0</v>
      </c>
    </row>
    <row r="7" spans="1:29" x14ac:dyDescent="0.3">
      <c r="A7" s="2" t="s">
        <v>6</v>
      </c>
      <c r="B7" s="2">
        <v>519.53</v>
      </c>
      <c r="C7" s="2">
        <v>311.95999999999998</v>
      </c>
      <c r="D7" s="2">
        <v>129.99</v>
      </c>
      <c r="E7" s="2"/>
      <c r="F7" s="15">
        <v>1</v>
      </c>
      <c r="G7" s="15"/>
      <c r="H7" s="15">
        <v>1</v>
      </c>
      <c r="I7" s="15"/>
      <c r="J7" s="15"/>
      <c r="K7" s="15"/>
      <c r="L7" s="15">
        <f t="shared" si="1"/>
        <v>259.98</v>
      </c>
      <c r="M7" s="15"/>
      <c r="N7" s="4">
        <v>1</v>
      </c>
      <c r="O7" s="4">
        <v>2</v>
      </c>
      <c r="P7" s="4">
        <v>1</v>
      </c>
      <c r="Q7" s="4"/>
      <c r="R7" s="4">
        <f t="shared" si="2"/>
        <v>519.53</v>
      </c>
      <c r="S7" s="4">
        <f t="shared" si="2"/>
        <v>623.91999999999996</v>
      </c>
      <c r="T7" s="4">
        <f t="shared" si="2"/>
        <v>129.99</v>
      </c>
      <c r="U7" s="4">
        <f t="shared" si="2"/>
        <v>0</v>
      </c>
      <c r="V7" s="6">
        <v>1</v>
      </c>
      <c r="W7" s="6">
        <v>4</v>
      </c>
      <c r="X7" s="6">
        <v>1</v>
      </c>
      <c r="Y7" s="6"/>
      <c r="Z7" s="6">
        <f t="shared" si="0"/>
        <v>519.53</v>
      </c>
      <c r="AA7" s="6">
        <f t="shared" si="0"/>
        <v>1247.8399999999999</v>
      </c>
      <c r="AB7" s="6">
        <f t="shared" si="0"/>
        <v>129.99</v>
      </c>
      <c r="AC7" s="6">
        <f t="shared" si="0"/>
        <v>0</v>
      </c>
    </row>
    <row r="8" spans="1:29" x14ac:dyDescent="0.3">
      <c r="A8" s="2" t="s">
        <v>7</v>
      </c>
      <c r="B8" s="2">
        <v>515.17999999999995</v>
      </c>
      <c r="C8" s="2">
        <v>313.27999999999997</v>
      </c>
      <c r="D8" s="2">
        <v>125.31</v>
      </c>
      <c r="E8" s="2"/>
      <c r="F8" s="15">
        <v>1</v>
      </c>
      <c r="G8" s="15"/>
      <c r="H8" s="15">
        <v>1</v>
      </c>
      <c r="I8" s="15"/>
      <c r="J8" s="15"/>
      <c r="K8" s="15"/>
      <c r="L8" s="15">
        <f t="shared" si="1"/>
        <v>250.62</v>
      </c>
      <c r="M8" s="15"/>
      <c r="N8" s="4">
        <v>1</v>
      </c>
      <c r="O8" s="4">
        <v>1</v>
      </c>
      <c r="P8" s="4">
        <v>1</v>
      </c>
      <c r="Q8" s="4"/>
      <c r="R8" s="4">
        <f t="shared" si="2"/>
        <v>515.17999999999995</v>
      </c>
      <c r="S8" s="4">
        <f t="shared" si="2"/>
        <v>313.27999999999997</v>
      </c>
      <c r="T8" s="4">
        <f t="shared" si="2"/>
        <v>125.31</v>
      </c>
      <c r="U8" s="4">
        <f t="shared" si="2"/>
        <v>0</v>
      </c>
      <c r="V8" s="6">
        <v>1</v>
      </c>
      <c r="W8" s="6">
        <v>2</v>
      </c>
      <c r="X8" s="6">
        <v>2</v>
      </c>
      <c r="Y8" s="6"/>
      <c r="Z8" s="6">
        <f t="shared" si="0"/>
        <v>515.17999999999995</v>
      </c>
      <c r="AA8" s="6">
        <f t="shared" si="0"/>
        <v>626.55999999999995</v>
      </c>
      <c r="AB8" s="6">
        <f t="shared" si="0"/>
        <v>250.62</v>
      </c>
      <c r="AC8" s="6">
        <f t="shared" si="0"/>
        <v>0</v>
      </c>
    </row>
    <row r="9" spans="1:29" x14ac:dyDescent="0.3">
      <c r="A9" s="2" t="s">
        <v>8</v>
      </c>
      <c r="B9" s="22">
        <f>+List1!B9*1.051</f>
        <v>499.13040999999998</v>
      </c>
      <c r="C9" s="22">
        <f>+List1!C9*1.051</f>
        <v>313.26105999999999</v>
      </c>
      <c r="D9" s="22">
        <f>+List1!D9*1.051</f>
        <v>84.489889999999988</v>
      </c>
      <c r="E9" s="2"/>
      <c r="F9" s="15">
        <v>1</v>
      </c>
      <c r="G9" s="15"/>
      <c r="H9" s="15">
        <v>1</v>
      </c>
      <c r="I9" s="15"/>
      <c r="J9" s="15"/>
      <c r="K9" s="15"/>
      <c r="L9" s="15">
        <f t="shared" si="1"/>
        <v>168.97977999999998</v>
      </c>
      <c r="M9" s="15"/>
      <c r="N9" s="4">
        <v>1</v>
      </c>
      <c r="O9" s="4">
        <v>1</v>
      </c>
      <c r="P9" s="4">
        <v>2</v>
      </c>
      <c r="Q9" s="4"/>
      <c r="R9" s="4">
        <f t="shared" si="2"/>
        <v>499.13040999999998</v>
      </c>
      <c r="S9" s="4">
        <f t="shared" si="2"/>
        <v>313.26105999999999</v>
      </c>
      <c r="T9" s="4">
        <f t="shared" si="2"/>
        <v>168.97977999999998</v>
      </c>
      <c r="U9" s="4">
        <f t="shared" si="2"/>
        <v>0</v>
      </c>
      <c r="V9" s="6">
        <v>1</v>
      </c>
      <c r="W9" s="6">
        <v>3</v>
      </c>
      <c r="X9" s="6">
        <v>1</v>
      </c>
      <c r="Y9" s="6"/>
      <c r="Z9" s="6">
        <f t="shared" si="0"/>
        <v>499.13040999999998</v>
      </c>
      <c r="AA9" s="6">
        <f t="shared" si="0"/>
        <v>939.7831799999999</v>
      </c>
      <c r="AB9" s="6">
        <f t="shared" si="0"/>
        <v>84.489889999999988</v>
      </c>
      <c r="AC9" s="6">
        <f t="shared" si="0"/>
        <v>0</v>
      </c>
    </row>
    <row r="10" spans="1:29" x14ac:dyDescent="0.3">
      <c r="A10" s="2" t="s">
        <v>9</v>
      </c>
      <c r="B10" s="22">
        <f>+List1!B10*1.051</f>
        <v>501.95760000000001</v>
      </c>
      <c r="C10" s="22">
        <f>+List1!C10*1.051</f>
        <v>315.51019999999994</v>
      </c>
      <c r="D10" s="22">
        <f>+List1!D10*1.051</f>
        <v>86.055879999999988</v>
      </c>
      <c r="E10" s="2"/>
      <c r="F10" s="15"/>
      <c r="G10" s="15"/>
      <c r="H10" s="15">
        <v>1</v>
      </c>
      <c r="I10" s="15"/>
      <c r="J10" s="15"/>
      <c r="K10" s="15"/>
      <c r="L10" s="15">
        <f t="shared" si="1"/>
        <v>86.055879999999988</v>
      </c>
      <c r="M10" s="15"/>
      <c r="N10" s="4">
        <v>1</v>
      </c>
      <c r="O10" s="4">
        <v>1</v>
      </c>
      <c r="P10" s="4">
        <v>1</v>
      </c>
      <c r="Q10" s="4"/>
      <c r="R10" s="4">
        <f t="shared" si="2"/>
        <v>501.95760000000001</v>
      </c>
      <c r="S10" s="4">
        <f t="shared" si="2"/>
        <v>315.51019999999994</v>
      </c>
      <c r="T10" s="4">
        <f t="shared" si="2"/>
        <v>86.055879999999988</v>
      </c>
      <c r="U10" s="4">
        <f t="shared" si="2"/>
        <v>0</v>
      </c>
      <c r="V10" s="6">
        <v>1</v>
      </c>
      <c r="W10" s="6">
        <v>2</v>
      </c>
      <c r="X10" s="6">
        <v>3</v>
      </c>
      <c r="Y10" s="6"/>
      <c r="Z10" s="6">
        <f t="shared" si="0"/>
        <v>501.95760000000001</v>
      </c>
      <c r="AA10" s="6">
        <f t="shared" si="0"/>
        <v>631.02039999999988</v>
      </c>
      <c r="AB10" s="6">
        <f t="shared" si="0"/>
        <v>258.16763999999995</v>
      </c>
      <c r="AC10" s="6">
        <f t="shared" si="0"/>
        <v>0</v>
      </c>
    </row>
    <row r="11" spans="1:29" x14ac:dyDescent="0.3">
      <c r="A11" s="2" t="s">
        <v>10</v>
      </c>
      <c r="B11" s="22">
        <f>+List1!B11*1.051</f>
        <v>518.63697000000002</v>
      </c>
      <c r="C11" s="22">
        <f>+List1!C11*1.051</f>
        <v>326.26193000000001</v>
      </c>
      <c r="D11" s="22">
        <f>+List1!D11*1.051</f>
        <v>126.08846999999999</v>
      </c>
      <c r="E11" s="2"/>
      <c r="F11" s="15">
        <v>1</v>
      </c>
      <c r="G11" s="15"/>
      <c r="H11" s="15">
        <v>1</v>
      </c>
      <c r="I11" s="15"/>
      <c r="J11" s="15"/>
      <c r="K11" s="15"/>
      <c r="L11" s="15">
        <f t="shared" si="1"/>
        <v>252.17693999999997</v>
      </c>
      <c r="M11" s="15"/>
      <c r="N11" s="4">
        <v>1</v>
      </c>
      <c r="O11" s="4">
        <v>1</v>
      </c>
      <c r="P11" s="4">
        <v>1</v>
      </c>
      <c r="Q11" s="4"/>
      <c r="R11" s="4">
        <f t="shared" si="2"/>
        <v>518.63697000000002</v>
      </c>
      <c r="S11" s="4">
        <f t="shared" si="2"/>
        <v>326.26193000000001</v>
      </c>
      <c r="T11" s="4">
        <f t="shared" si="2"/>
        <v>126.08846999999999</v>
      </c>
      <c r="U11" s="4">
        <f t="shared" si="2"/>
        <v>0</v>
      </c>
      <c r="V11" s="6">
        <v>1</v>
      </c>
      <c r="W11" s="6">
        <v>1</v>
      </c>
      <c r="X11" s="6">
        <v>3</v>
      </c>
      <c r="Y11" s="6"/>
      <c r="Z11" s="6">
        <f t="shared" si="0"/>
        <v>518.63697000000002</v>
      </c>
      <c r="AA11" s="6">
        <f t="shared" si="0"/>
        <v>326.26193000000001</v>
      </c>
      <c r="AB11" s="6">
        <f t="shared" si="0"/>
        <v>378.26540999999997</v>
      </c>
      <c r="AC11" s="6">
        <f t="shared" si="0"/>
        <v>0</v>
      </c>
    </row>
    <row r="12" spans="1:29" x14ac:dyDescent="0.3">
      <c r="A12" s="2" t="s">
        <v>11</v>
      </c>
      <c r="B12" s="22">
        <f>+List1!B12*1.051</f>
        <v>519.92969999999991</v>
      </c>
      <c r="C12" s="22">
        <f>+List1!C12*1.051</f>
        <v>326.26193000000001</v>
      </c>
      <c r="D12" s="22">
        <f>+List1!D12*1.051</f>
        <v>129.98768000000001</v>
      </c>
      <c r="E12" s="2"/>
      <c r="F12" s="15">
        <v>1</v>
      </c>
      <c r="G12" s="15"/>
      <c r="H12" s="15">
        <v>1</v>
      </c>
      <c r="I12" s="15"/>
      <c r="J12" s="15"/>
      <c r="K12" s="15"/>
      <c r="L12" s="15">
        <f t="shared" si="1"/>
        <v>259.97536000000002</v>
      </c>
      <c r="M12" s="15"/>
      <c r="N12" s="4">
        <v>1</v>
      </c>
      <c r="O12" s="4">
        <v>1</v>
      </c>
      <c r="P12" s="4">
        <v>1</v>
      </c>
      <c r="Q12" s="4"/>
      <c r="R12" s="4">
        <f t="shared" si="2"/>
        <v>519.92969999999991</v>
      </c>
      <c r="S12" s="4">
        <f t="shared" si="2"/>
        <v>326.26193000000001</v>
      </c>
      <c r="T12" s="4">
        <f t="shared" si="2"/>
        <v>129.98768000000001</v>
      </c>
      <c r="U12" s="4">
        <f t="shared" si="2"/>
        <v>0</v>
      </c>
      <c r="V12" s="6">
        <v>1</v>
      </c>
      <c r="W12" s="6">
        <v>1</v>
      </c>
      <c r="X12" s="6">
        <v>4</v>
      </c>
      <c r="Y12" s="6"/>
      <c r="Z12" s="6">
        <f t="shared" si="0"/>
        <v>519.92969999999991</v>
      </c>
      <c r="AA12" s="6">
        <f t="shared" si="0"/>
        <v>326.26193000000001</v>
      </c>
      <c r="AB12" s="6">
        <f t="shared" si="0"/>
        <v>519.95072000000005</v>
      </c>
      <c r="AC12" s="6">
        <f t="shared" si="0"/>
        <v>0</v>
      </c>
    </row>
    <row r="13" spans="1:29" x14ac:dyDescent="0.3">
      <c r="A13" s="2" t="s">
        <v>12</v>
      </c>
      <c r="B13" s="22">
        <f>+List1!B13*1.051</f>
        <v>507.25463999999994</v>
      </c>
      <c r="C13" s="22">
        <f>+List1!C13*1.051</f>
        <v>327.18680999999998</v>
      </c>
      <c r="D13" s="22">
        <f>+List1!D13*1.051</f>
        <v>130.88102999999998</v>
      </c>
      <c r="E13" s="2"/>
      <c r="F13" s="15"/>
      <c r="G13" s="15"/>
      <c r="H13" s="15">
        <v>1</v>
      </c>
      <c r="I13" s="15"/>
      <c r="J13" s="15"/>
      <c r="K13" s="15"/>
      <c r="L13" s="15">
        <f t="shared" si="1"/>
        <v>130.88102999999998</v>
      </c>
      <c r="M13" s="15"/>
      <c r="N13" s="4"/>
      <c r="O13" s="4">
        <v>1</v>
      </c>
      <c r="P13" s="4">
        <v>2</v>
      </c>
      <c r="Q13" s="4"/>
      <c r="R13" s="4">
        <f t="shared" si="2"/>
        <v>0</v>
      </c>
      <c r="S13" s="4">
        <f t="shared" si="2"/>
        <v>327.18680999999998</v>
      </c>
      <c r="T13" s="4">
        <f t="shared" si="2"/>
        <v>261.76205999999996</v>
      </c>
      <c r="U13" s="4">
        <f t="shared" si="2"/>
        <v>0</v>
      </c>
      <c r="V13" s="6">
        <v>1</v>
      </c>
      <c r="W13" s="6">
        <v>2</v>
      </c>
      <c r="X13" s="6">
        <v>2</v>
      </c>
      <c r="Y13" s="6"/>
      <c r="Z13" s="6">
        <f t="shared" si="0"/>
        <v>507.25463999999994</v>
      </c>
      <c r="AA13" s="6">
        <f t="shared" si="0"/>
        <v>654.37361999999996</v>
      </c>
      <c r="AB13" s="6">
        <f t="shared" si="0"/>
        <v>261.76205999999996</v>
      </c>
      <c r="AC13" s="6">
        <f t="shared" si="0"/>
        <v>0</v>
      </c>
    </row>
    <row r="14" spans="1:29" x14ac:dyDescent="0.3">
      <c r="A14" s="2" t="s">
        <v>13</v>
      </c>
      <c r="B14" s="22">
        <f>+List1!B14*1.051</f>
        <v>494.77926999999994</v>
      </c>
      <c r="C14" s="22">
        <f>+List1!C14*1.051</f>
        <v>222.29700999999997</v>
      </c>
      <c r="D14" s="22">
        <f>+List1!D14*1.051</f>
        <v>124.77471999999999</v>
      </c>
      <c r="E14" s="22">
        <f>+List1!E14*1.051</f>
        <v>12.832710000000001</v>
      </c>
      <c r="F14" s="15">
        <v>1</v>
      </c>
      <c r="G14" s="15"/>
      <c r="H14" s="15">
        <v>1</v>
      </c>
      <c r="I14" s="15"/>
      <c r="J14" s="15"/>
      <c r="K14" s="15"/>
      <c r="L14" s="15">
        <f t="shared" si="1"/>
        <v>249.54943999999998</v>
      </c>
      <c r="M14" s="15"/>
      <c r="N14" s="4">
        <v>1</v>
      </c>
      <c r="O14" s="4">
        <v>1</v>
      </c>
      <c r="P14" s="4">
        <v>1</v>
      </c>
      <c r="Q14" s="4"/>
      <c r="R14" s="4">
        <f t="shared" si="2"/>
        <v>494.77926999999994</v>
      </c>
      <c r="S14" s="4">
        <f t="shared" si="2"/>
        <v>222.29700999999997</v>
      </c>
      <c r="T14" s="4">
        <f t="shared" si="2"/>
        <v>124.77471999999999</v>
      </c>
      <c r="U14" s="4">
        <f t="shared" si="2"/>
        <v>0</v>
      </c>
      <c r="V14" s="6">
        <v>1</v>
      </c>
      <c r="W14" s="6">
        <v>4</v>
      </c>
      <c r="X14" s="6">
        <v>0</v>
      </c>
      <c r="Y14" s="6"/>
      <c r="Z14" s="6">
        <f t="shared" si="0"/>
        <v>494.77926999999994</v>
      </c>
      <c r="AA14" s="6">
        <f t="shared" si="0"/>
        <v>889.18803999999989</v>
      </c>
      <c r="AB14" s="6">
        <f t="shared" si="0"/>
        <v>0</v>
      </c>
      <c r="AC14" s="6">
        <f t="shared" si="0"/>
        <v>0</v>
      </c>
    </row>
    <row r="15" spans="1:29" x14ac:dyDescent="0.3">
      <c r="A15" s="2" t="s">
        <v>14</v>
      </c>
      <c r="B15" s="22">
        <f>+List1!B15*1.051</f>
        <v>494.77926999999994</v>
      </c>
      <c r="C15" s="22">
        <f>+List1!C15*1.051</f>
        <v>222.29700999999997</v>
      </c>
      <c r="D15" s="22">
        <f>+List1!D15*1.051</f>
        <v>124.77471999999999</v>
      </c>
      <c r="E15" s="22">
        <f>+List1!E15*1.051</f>
        <v>12.832710000000001</v>
      </c>
      <c r="F15" s="15">
        <v>1</v>
      </c>
      <c r="G15" s="15"/>
      <c r="H15" s="15">
        <v>2</v>
      </c>
      <c r="I15" s="15"/>
      <c r="J15" s="15"/>
      <c r="K15" s="15"/>
      <c r="L15" s="15">
        <f t="shared" si="1"/>
        <v>374.32415999999995</v>
      </c>
      <c r="M15" s="15"/>
      <c r="N15" s="4">
        <v>1</v>
      </c>
      <c r="O15" s="4">
        <v>2</v>
      </c>
      <c r="P15" s="4">
        <v>3</v>
      </c>
      <c r="Q15" s="4"/>
      <c r="R15" s="4">
        <f t="shared" si="2"/>
        <v>494.77926999999994</v>
      </c>
      <c r="S15" s="4">
        <f t="shared" si="2"/>
        <v>444.59401999999994</v>
      </c>
      <c r="T15" s="4">
        <f t="shared" si="2"/>
        <v>374.32415999999995</v>
      </c>
      <c r="U15" s="4">
        <f t="shared" si="2"/>
        <v>0</v>
      </c>
      <c r="V15" s="6">
        <v>1</v>
      </c>
      <c r="W15" s="6">
        <v>7</v>
      </c>
      <c r="X15" s="6">
        <v>2</v>
      </c>
      <c r="Y15" s="6"/>
      <c r="Z15" s="6">
        <f t="shared" si="0"/>
        <v>494.77926999999994</v>
      </c>
      <c r="AA15" s="6">
        <f t="shared" si="0"/>
        <v>1556.0790699999998</v>
      </c>
      <c r="AB15" s="6">
        <f t="shared" si="0"/>
        <v>249.54943999999998</v>
      </c>
      <c r="AC15" s="6">
        <f t="shared" si="0"/>
        <v>0</v>
      </c>
    </row>
    <row r="16" spans="1:29" x14ac:dyDescent="0.3">
      <c r="A16" s="2" t="s">
        <v>15</v>
      </c>
      <c r="B16" s="22">
        <f>+List1!B16*1.051</f>
        <v>494.77926999999994</v>
      </c>
      <c r="C16" s="22">
        <f>+List1!C16*1.051</f>
        <v>222.29700999999997</v>
      </c>
      <c r="D16" s="22">
        <f>+List1!D16*1.051</f>
        <v>124.77471999999999</v>
      </c>
      <c r="E16" s="22">
        <f>+List1!E16*1.051</f>
        <v>12.832710000000001</v>
      </c>
      <c r="F16" s="15"/>
      <c r="G16" s="15"/>
      <c r="H16" s="15">
        <v>1</v>
      </c>
      <c r="I16" s="15"/>
      <c r="J16" s="15"/>
      <c r="K16" s="15"/>
      <c r="L16" s="15">
        <f t="shared" si="1"/>
        <v>124.77471999999999</v>
      </c>
      <c r="M16" s="15"/>
      <c r="N16" s="4"/>
      <c r="O16" s="4">
        <v>1</v>
      </c>
      <c r="P16" s="4">
        <v>1</v>
      </c>
      <c r="Q16" s="4"/>
      <c r="R16" s="4">
        <f t="shared" si="2"/>
        <v>0</v>
      </c>
      <c r="S16" s="4">
        <f t="shared" si="2"/>
        <v>222.29700999999997</v>
      </c>
      <c r="T16" s="4">
        <f t="shared" si="2"/>
        <v>124.77471999999999</v>
      </c>
      <c r="U16" s="4">
        <f t="shared" si="2"/>
        <v>0</v>
      </c>
      <c r="V16" s="6">
        <v>1</v>
      </c>
      <c r="W16" s="6">
        <v>4</v>
      </c>
      <c r="X16" s="6">
        <v>0</v>
      </c>
      <c r="Y16" s="6"/>
      <c r="Z16" s="6">
        <f t="shared" si="0"/>
        <v>494.77926999999994</v>
      </c>
      <c r="AA16" s="6">
        <f t="shared" si="0"/>
        <v>889.18803999999989</v>
      </c>
      <c r="AB16" s="6">
        <f t="shared" si="0"/>
        <v>0</v>
      </c>
      <c r="AC16" s="6">
        <f t="shared" si="0"/>
        <v>0</v>
      </c>
    </row>
    <row r="17" spans="1:29" x14ac:dyDescent="0.3">
      <c r="A17" s="2" t="s">
        <v>16</v>
      </c>
      <c r="B17" s="22">
        <f>+List1!B17*1.051</f>
        <v>515.17917999999997</v>
      </c>
      <c r="C17" s="22">
        <f>+List1!C17*1.051</f>
        <v>313.28207999999995</v>
      </c>
      <c r="D17" s="22">
        <f>+List1!D17*1.051</f>
        <v>125.31072999999999</v>
      </c>
      <c r="E17" s="22">
        <f>+List1!E17*1.051</f>
        <v>12.52792</v>
      </c>
      <c r="F17" s="15">
        <v>1</v>
      </c>
      <c r="G17" s="15"/>
      <c r="H17" s="15">
        <v>2</v>
      </c>
      <c r="I17" s="15"/>
      <c r="J17" s="15"/>
      <c r="K17" s="15"/>
      <c r="L17" s="15">
        <f t="shared" si="1"/>
        <v>375.93218999999999</v>
      </c>
      <c r="M17" s="15"/>
      <c r="N17" s="4">
        <v>1</v>
      </c>
      <c r="O17" s="4">
        <v>2</v>
      </c>
      <c r="P17" s="4">
        <v>2</v>
      </c>
      <c r="Q17" s="4"/>
      <c r="R17" s="4">
        <f t="shared" si="2"/>
        <v>515.17917999999997</v>
      </c>
      <c r="S17" s="4">
        <f t="shared" si="2"/>
        <v>626.5641599999999</v>
      </c>
      <c r="T17" s="4">
        <f t="shared" si="2"/>
        <v>250.62145999999998</v>
      </c>
      <c r="U17" s="4">
        <f t="shared" si="2"/>
        <v>0</v>
      </c>
      <c r="V17" s="6">
        <v>1</v>
      </c>
      <c r="W17" s="6">
        <v>6</v>
      </c>
      <c r="X17" s="6">
        <v>1</v>
      </c>
      <c r="Y17" s="6"/>
      <c r="Z17" s="6">
        <f t="shared" si="0"/>
        <v>515.17917999999997</v>
      </c>
      <c r="AA17" s="6">
        <f t="shared" si="0"/>
        <v>1879.6924799999997</v>
      </c>
      <c r="AB17" s="6">
        <f t="shared" si="0"/>
        <v>125.31072999999999</v>
      </c>
      <c r="AC17" s="6">
        <f t="shared" si="0"/>
        <v>0</v>
      </c>
    </row>
    <row r="18" spans="1:29" x14ac:dyDescent="0.3">
      <c r="A18" s="2" t="s">
        <v>17</v>
      </c>
      <c r="B18" s="22">
        <f>+List1!B18*1.051</f>
        <v>524.89041999999995</v>
      </c>
      <c r="C18" s="22">
        <f>+List1!C18*1.051</f>
        <v>318.37943000000001</v>
      </c>
      <c r="D18" s="22">
        <f>+List1!D18*1.051</f>
        <v>127.63343999999999</v>
      </c>
      <c r="E18" s="22">
        <f>+List1!E18*1.051</f>
        <v>12.906279999999999</v>
      </c>
      <c r="F18" s="15">
        <v>1</v>
      </c>
      <c r="G18" s="15"/>
      <c r="H18" s="15">
        <v>1</v>
      </c>
      <c r="I18" s="15"/>
      <c r="J18" s="15"/>
      <c r="K18" s="15"/>
      <c r="L18" s="15">
        <f t="shared" si="1"/>
        <v>255.26687999999999</v>
      </c>
      <c r="M18" s="15"/>
      <c r="N18" s="4">
        <v>1</v>
      </c>
      <c r="O18" s="4">
        <v>1</v>
      </c>
      <c r="P18" s="4">
        <v>1</v>
      </c>
      <c r="Q18" s="4"/>
      <c r="R18" s="4">
        <f t="shared" si="2"/>
        <v>524.89041999999995</v>
      </c>
      <c r="S18" s="4">
        <f t="shared" si="2"/>
        <v>318.37943000000001</v>
      </c>
      <c r="T18" s="4">
        <f t="shared" si="2"/>
        <v>127.63343999999999</v>
      </c>
      <c r="U18" s="4">
        <f t="shared" si="2"/>
        <v>0</v>
      </c>
      <c r="V18" s="6">
        <v>1</v>
      </c>
      <c r="W18" s="6">
        <v>2</v>
      </c>
      <c r="X18" s="6">
        <v>1</v>
      </c>
      <c r="Y18" s="6"/>
      <c r="Z18" s="6">
        <f t="shared" si="0"/>
        <v>524.89041999999995</v>
      </c>
      <c r="AA18" s="6">
        <f t="shared" si="0"/>
        <v>636.75886000000003</v>
      </c>
      <c r="AB18" s="6">
        <f t="shared" si="0"/>
        <v>127.63343999999999</v>
      </c>
      <c r="AC18" s="6">
        <f t="shared" si="0"/>
        <v>0</v>
      </c>
    </row>
    <row r="19" spans="1:29" x14ac:dyDescent="0.3">
      <c r="A19" s="2" t="s">
        <v>18</v>
      </c>
      <c r="B19" s="22">
        <f>+List1!B19*1.051</f>
        <v>480.41210000000001</v>
      </c>
      <c r="C19" s="22">
        <f>+List1!C19*1.051</f>
        <v>215.77029999999999</v>
      </c>
      <c r="D19" s="22">
        <f>+List1!D19*1.051</f>
        <v>121.14876999999998</v>
      </c>
      <c r="E19" s="22">
        <f>+List1!E19*1.051</f>
        <v>12.475369999999998</v>
      </c>
      <c r="F19" s="15">
        <v>1</v>
      </c>
      <c r="G19" s="15"/>
      <c r="H19" s="15">
        <v>2</v>
      </c>
      <c r="I19" s="15"/>
      <c r="J19" s="15"/>
      <c r="K19" s="15"/>
      <c r="L19" s="15">
        <f t="shared" si="1"/>
        <v>363.44630999999993</v>
      </c>
      <c r="M19" s="15"/>
      <c r="N19" s="4">
        <v>1</v>
      </c>
      <c r="O19" s="4">
        <v>2</v>
      </c>
      <c r="P19" s="4">
        <v>3</v>
      </c>
      <c r="Q19" s="4"/>
      <c r="R19" s="4">
        <f t="shared" si="2"/>
        <v>480.41210000000001</v>
      </c>
      <c r="S19" s="4">
        <f t="shared" si="2"/>
        <v>431.54059999999998</v>
      </c>
      <c r="T19" s="4">
        <f t="shared" si="2"/>
        <v>363.44630999999993</v>
      </c>
      <c r="U19" s="4">
        <f t="shared" si="2"/>
        <v>0</v>
      </c>
      <c r="V19" s="6">
        <v>1</v>
      </c>
      <c r="W19" s="6">
        <v>7</v>
      </c>
      <c r="X19" s="6">
        <v>2</v>
      </c>
      <c r="Y19" s="6"/>
      <c r="Z19" s="6">
        <f t="shared" si="0"/>
        <v>480.41210000000001</v>
      </c>
      <c r="AA19" s="6">
        <f t="shared" si="0"/>
        <v>1510.3921</v>
      </c>
      <c r="AB19" s="6">
        <f t="shared" si="0"/>
        <v>242.29753999999997</v>
      </c>
      <c r="AC19" s="6">
        <f t="shared" si="0"/>
        <v>0</v>
      </c>
    </row>
    <row r="20" spans="1:29" x14ac:dyDescent="0.3">
      <c r="A20" s="2" t="s">
        <v>19</v>
      </c>
      <c r="B20" s="22">
        <f>+List1!B20*1.051</f>
        <v>487.32767999999999</v>
      </c>
      <c r="C20" s="22">
        <f>+List1!C20*1.051</f>
        <v>278.48347000000001</v>
      </c>
      <c r="D20" s="22">
        <f>+List1!D20*1.051</f>
        <v>118.34259999999999</v>
      </c>
      <c r="E20" s="22">
        <f>+List1!E20*1.051</f>
        <v>12.52792</v>
      </c>
      <c r="F20" s="15">
        <v>1</v>
      </c>
      <c r="G20" s="15"/>
      <c r="H20" s="15">
        <v>1</v>
      </c>
      <c r="I20" s="15"/>
      <c r="J20" s="15"/>
      <c r="K20" s="15"/>
      <c r="L20" s="15">
        <f t="shared" si="1"/>
        <v>236.68519999999998</v>
      </c>
      <c r="M20" s="15"/>
      <c r="N20" s="4">
        <v>1</v>
      </c>
      <c r="O20" s="4">
        <v>2</v>
      </c>
      <c r="P20" s="4">
        <v>1</v>
      </c>
      <c r="Q20" s="4"/>
      <c r="R20" s="4">
        <f t="shared" si="2"/>
        <v>487.32767999999999</v>
      </c>
      <c r="S20" s="4">
        <f t="shared" si="2"/>
        <v>556.96694000000002</v>
      </c>
      <c r="T20" s="4">
        <f t="shared" si="2"/>
        <v>118.34259999999999</v>
      </c>
      <c r="U20" s="4">
        <f t="shared" si="2"/>
        <v>0</v>
      </c>
      <c r="V20" s="6">
        <v>1</v>
      </c>
      <c r="W20" s="6">
        <v>4</v>
      </c>
      <c r="X20" s="6">
        <v>1</v>
      </c>
      <c r="Y20" s="6"/>
      <c r="Z20" s="6">
        <f t="shared" si="0"/>
        <v>487.32767999999999</v>
      </c>
      <c r="AA20" s="6">
        <f t="shared" si="0"/>
        <v>1113.93388</v>
      </c>
      <c r="AB20" s="6">
        <f t="shared" si="0"/>
        <v>118.34259999999999</v>
      </c>
      <c r="AC20" s="6">
        <f t="shared" si="0"/>
        <v>0</v>
      </c>
    </row>
    <row r="21" spans="1:29" x14ac:dyDescent="0.3">
      <c r="A21" s="2" t="s">
        <v>20</v>
      </c>
      <c r="B21" s="22">
        <f>+List1!B21*1.051</f>
        <v>494.77926999999994</v>
      </c>
      <c r="C21" s="22">
        <f>+List1!C21*1.051</f>
        <v>222.29700999999997</v>
      </c>
      <c r="D21" s="22">
        <f>+List1!D21*1.051</f>
        <v>124.77471999999999</v>
      </c>
      <c r="E21" s="22">
        <f>+List1!E21*1.051</f>
        <v>12.832710000000001</v>
      </c>
      <c r="F21" s="15">
        <v>1</v>
      </c>
      <c r="G21" s="15"/>
      <c r="H21" s="15">
        <v>1</v>
      </c>
      <c r="I21" s="15"/>
      <c r="J21" s="15"/>
      <c r="K21" s="15"/>
      <c r="L21" s="15">
        <f t="shared" si="1"/>
        <v>249.54943999999998</v>
      </c>
      <c r="M21" s="15"/>
      <c r="N21" s="4">
        <v>1</v>
      </c>
      <c r="O21" s="4">
        <v>1</v>
      </c>
      <c r="P21" s="4">
        <v>1</v>
      </c>
      <c r="Q21" s="4"/>
      <c r="R21" s="4">
        <f t="shared" si="2"/>
        <v>494.77926999999994</v>
      </c>
      <c r="S21" s="4">
        <f t="shared" si="2"/>
        <v>222.29700999999997</v>
      </c>
      <c r="T21" s="4">
        <f t="shared" si="2"/>
        <v>124.77471999999999</v>
      </c>
      <c r="U21" s="4">
        <f t="shared" si="2"/>
        <v>0</v>
      </c>
      <c r="V21" s="6">
        <v>1</v>
      </c>
      <c r="W21" s="6">
        <v>3</v>
      </c>
      <c r="X21" s="6">
        <v>2</v>
      </c>
      <c r="Y21" s="6"/>
      <c r="Z21" s="6">
        <f t="shared" si="0"/>
        <v>494.77926999999994</v>
      </c>
      <c r="AA21" s="6">
        <f t="shared" si="0"/>
        <v>666.89102999999989</v>
      </c>
      <c r="AB21" s="6">
        <f t="shared" si="0"/>
        <v>249.54943999999998</v>
      </c>
      <c r="AC21" s="6">
        <f t="shared" si="0"/>
        <v>0</v>
      </c>
    </row>
    <row r="22" spans="1:29" x14ac:dyDescent="0.3">
      <c r="A22" s="2" t="s">
        <v>21</v>
      </c>
      <c r="B22" s="22">
        <f>+List1!B22*1.051</f>
        <v>509.11491000000001</v>
      </c>
      <c r="C22" s="22">
        <f>+List1!C22*1.051</f>
        <v>315.51019999999994</v>
      </c>
      <c r="D22" s="22">
        <f>+List1!D22*1.051</f>
        <v>123.33484999999999</v>
      </c>
      <c r="E22" s="2"/>
      <c r="F22" s="15">
        <v>1</v>
      </c>
      <c r="G22" s="15"/>
      <c r="H22" s="15">
        <v>1</v>
      </c>
      <c r="I22" s="15"/>
      <c r="J22" s="15"/>
      <c r="K22" s="15"/>
      <c r="L22" s="15">
        <f t="shared" si="1"/>
        <v>246.66969999999998</v>
      </c>
      <c r="M22" s="15"/>
      <c r="N22" s="4">
        <v>1</v>
      </c>
      <c r="O22" s="4">
        <v>1</v>
      </c>
      <c r="P22" s="4">
        <v>1</v>
      </c>
      <c r="Q22" s="4"/>
      <c r="R22" s="4">
        <f t="shared" si="2"/>
        <v>509.11491000000001</v>
      </c>
      <c r="S22" s="4">
        <f t="shared" si="2"/>
        <v>315.51019999999994</v>
      </c>
      <c r="T22" s="4">
        <f t="shared" si="2"/>
        <v>123.33484999999999</v>
      </c>
      <c r="U22" s="4">
        <f t="shared" si="2"/>
        <v>0</v>
      </c>
      <c r="V22" s="6">
        <v>1</v>
      </c>
      <c r="W22" s="6">
        <v>4</v>
      </c>
      <c r="X22" s="6">
        <v>0</v>
      </c>
      <c r="Y22" s="6"/>
      <c r="Z22" s="6">
        <f t="shared" si="0"/>
        <v>509.11491000000001</v>
      </c>
      <c r="AA22" s="6">
        <f t="shared" si="0"/>
        <v>1262.0407999999998</v>
      </c>
      <c r="AB22" s="6">
        <f t="shared" si="0"/>
        <v>0</v>
      </c>
      <c r="AC22" s="6">
        <f t="shared" si="0"/>
        <v>0</v>
      </c>
    </row>
    <row r="23" spans="1:29" x14ac:dyDescent="0.3">
      <c r="A23" s="2" t="s">
        <v>22</v>
      </c>
      <c r="B23" s="22">
        <f>+List1!B23*1.051</f>
        <v>524.89041999999995</v>
      </c>
      <c r="C23" s="22">
        <f>+List1!C23*1.051</f>
        <v>318.37943000000001</v>
      </c>
      <c r="D23" s="22">
        <f>+List1!D23*1.051</f>
        <v>127.63343999999999</v>
      </c>
      <c r="E23" s="2"/>
      <c r="F23" s="15">
        <v>1</v>
      </c>
      <c r="G23" s="15"/>
      <c r="H23" s="15">
        <v>1</v>
      </c>
      <c r="I23" s="15"/>
      <c r="J23" s="15"/>
      <c r="K23" s="15"/>
      <c r="L23" s="15">
        <f t="shared" si="1"/>
        <v>255.26687999999999</v>
      </c>
      <c r="M23" s="15"/>
      <c r="N23" s="4">
        <v>1</v>
      </c>
      <c r="O23" s="4">
        <v>1</v>
      </c>
      <c r="P23" s="4">
        <v>1</v>
      </c>
      <c r="Q23" s="4"/>
      <c r="R23" s="4">
        <f t="shared" si="2"/>
        <v>524.89041999999995</v>
      </c>
      <c r="S23" s="4">
        <f t="shared" si="2"/>
        <v>318.37943000000001</v>
      </c>
      <c r="T23" s="4">
        <f t="shared" si="2"/>
        <v>127.63343999999999</v>
      </c>
      <c r="U23" s="4">
        <f t="shared" si="2"/>
        <v>0</v>
      </c>
      <c r="V23" s="6">
        <v>1</v>
      </c>
      <c r="W23" s="6">
        <v>3</v>
      </c>
      <c r="X23" s="6">
        <v>0</v>
      </c>
      <c r="Y23" s="6"/>
      <c r="Z23" s="6">
        <f t="shared" si="0"/>
        <v>524.89041999999995</v>
      </c>
      <c r="AA23" s="6">
        <f t="shared" si="0"/>
        <v>955.1382900000001</v>
      </c>
      <c r="AB23" s="6">
        <f t="shared" si="0"/>
        <v>0</v>
      </c>
      <c r="AC23" s="6">
        <f t="shared" si="0"/>
        <v>0</v>
      </c>
    </row>
    <row r="24" spans="1:29" x14ac:dyDescent="0.3">
      <c r="A24" s="2" t="s">
        <v>23</v>
      </c>
      <c r="B24" s="22">
        <f>+List1!B24*1.051</f>
        <v>509.11491000000001</v>
      </c>
      <c r="C24" s="22">
        <f>+List1!C24*1.051</f>
        <v>315.51019999999994</v>
      </c>
      <c r="D24" s="22">
        <f>+List1!D24*1.051</f>
        <v>123.33484999999999</v>
      </c>
      <c r="E24" s="2"/>
      <c r="F24" s="15">
        <v>1</v>
      </c>
      <c r="G24" s="15"/>
      <c r="H24" s="15">
        <v>1</v>
      </c>
      <c r="I24" s="15"/>
      <c r="J24" s="15"/>
      <c r="K24" s="15"/>
      <c r="L24" s="15">
        <f t="shared" si="1"/>
        <v>246.66969999999998</v>
      </c>
      <c r="M24" s="15"/>
      <c r="N24" s="4">
        <v>1</v>
      </c>
      <c r="O24" s="4">
        <v>1</v>
      </c>
      <c r="P24" s="4">
        <v>1</v>
      </c>
      <c r="Q24" s="4"/>
      <c r="R24" s="4">
        <f t="shared" si="2"/>
        <v>509.11491000000001</v>
      </c>
      <c r="S24" s="4">
        <f t="shared" si="2"/>
        <v>315.51019999999994</v>
      </c>
      <c r="T24" s="4">
        <f t="shared" si="2"/>
        <v>123.33484999999999</v>
      </c>
      <c r="U24" s="4">
        <f t="shared" si="2"/>
        <v>0</v>
      </c>
      <c r="V24" s="6">
        <v>1</v>
      </c>
      <c r="W24" s="6">
        <v>3</v>
      </c>
      <c r="X24" s="6">
        <v>0</v>
      </c>
      <c r="Y24" s="6"/>
      <c r="Z24" s="6">
        <f t="shared" si="0"/>
        <v>509.11491000000001</v>
      </c>
      <c r="AA24" s="6">
        <f t="shared" si="0"/>
        <v>946.53059999999982</v>
      </c>
      <c r="AB24" s="6">
        <f t="shared" si="0"/>
        <v>0</v>
      </c>
      <c r="AC24" s="6">
        <f t="shared" si="0"/>
        <v>0</v>
      </c>
    </row>
    <row r="25" spans="1:29" x14ac:dyDescent="0.3">
      <c r="A25" s="2" t="s">
        <v>24</v>
      </c>
      <c r="B25" s="22">
        <f>+List1!B25*1.051</f>
        <v>501.95760000000001</v>
      </c>
      <c r="C25" s="22">
        <f>+List1!C25*1.051</f>
        <v>301.17455999999999</v>
      </c>
      <c r="D25" s="22">
        <f>+List1!D25*1.051</f>
        <v>123.33484999999999</v>
      </c>
      <c r="E25" s="22">
        <f>+List1!E25*1.051</f>
        <v>28.681789999999996</v>
      </c>
      <c r="F25" s="15"/>
      <c r="G25" s="15"/>
      <c r="H25" s="15">
        <v>1</v>
      </c>
      <c r="I25" s="15"/>
      <c r="J25" s="15"/>
      <c r="K25" s="15"/>
      <c r="L25" s="15">
        <f t="shared" si="1"/>
        <v>123.33484999999999</v>
      </c>
      <c r="M25" s="15"/>
      <c r="N25" s="4"/>
      <c r="O25" s="4">
        <v>1</v>
      </c>
      <c r="P25" s="4">
        <v>1</v>
      </c>
      <c r="Q25" s="4"/>
      <c r="R25" s="4">
        <f t="shared" si="2"/>
        <v>0</v>
      </c>
      <c r="S25" s="4">
        <f t="shared" si="2"/>
        <v>301.17455999999999</v>
      </c>
      <c r="T25" s="4">
        <f t="shared" si="2"/>
        <v>123.33484999999999</v>
      </c>
      <c r="U25" s="4">
        <f t="shared" si="2"/>
        <v>0</v>
      </c>
      <c r="V25" s="6">
        <v>1</v>
      </c>
      <c r="W25" s="6">
        <v>4</v>
      </c>
      <c r="X25" s="6">
        <v>0</v>
      </c>
      <c r="Y25" s="6"/>
      <c r="Z25" s="6">
        <f t="shared" si="0"/>
        <v>501.95760000000001</v>
      </c>
      <c r="AA25" s="6">
        <f t="shared" si="0"/>
        <v>1204.6982399999999</v>
      </c>
      <c r="AB25" s="6">
        <f t="shared" si="0"/>
        <v>0</v>
      </c>
      <c r="AC25" s="6">
        <f t="shared" si="0"/>
        <v>0</v>
      </c>
    </row>
    <row r="26" spans="1:29" x14ac:dyDescent="0.3">
      <c r="A26" s="2" t="s">
        <v>25</v>
      </c>
      <c r="B26" s="22">
        <f>+List1!B26*1.051</f>
        <v>556.18920000000003</v>
      </c>
      <c r="C26" s="22">
        <f>+List1!C26*1.051</f>
        <v>305.31549999999999</v>
      </c>
      <c r="D26" s="22">
        <f>+List1!D26*1.051</f>
        <v>128.55831999999998</v>
      </c>
      <c r="E26" s="22">
        <f>+List1!E26*1.051</f>
        <v>128.55831999999998</v>
      </c>
      <c r="F26" s="15"/>
      <c r="G26" s="15"/>
      <c r="H26" s="15">
        <v>1</v>
      </c>
      <c r="I26" s="15"/>
      <c r="J26" s="15"/>
      <c r="K26" s="15"/>
      <c r="L26" s="15">
        <f t="shared" si="1"/>
        <v>128.55831999999998</v>
      </c>
      <c r="M26" s="15"/>
      <c r="N26" s="4"/>
      <c r="O26" s="4">
        <v>1</v>
      </c>
      <c r="P26" s="4">
        <v>1</v>
      </c>
      <c r="Q26" s="4"/>
      <c r="R26" s="4">
        <f t="shared" si="2"/>
        <v>0</v>
      </c>
      <c r="S26" s="4">
        <f t="shared" si="2"/>
        <v>305.31549999999999</v>
      </c>
      <c r="T26" s="4">
        <f t="shared" si="2"/>
        <v>128.55831999999998</v>
      </c>
      <c r="U26" s="4">
        <f t="shared" si="2"/>
        <v>0</v>
      </c>
      <c r="V26" s="6">
        <v>1</v>
      </c>
      <c r="W26" s="6">
        <v>3</v>
      </c>
      <c r="X26" s="6">
        <v>0</v>
      </c>
      <c r="Y26" s="6"/>
      <c r="Z26" s="6">
        <f t="shared" si="0"/>
        <v>556.18920000000003</v>
      </c>
      <c r="AA26" s="6">
        <f t="shared" si="0"/>
        <v>915.94650000000001</v>
      </c>
      <c r="AB26" s="6">
        <f t="shared" si="0"/>
        <v>0</v>
      </c>
      <c r="AC26" s="6">
        <f t="shared" si="0"/>
        <v>0</v>
      </c>
    </row>
    <row r="27" spans="1:29" x14ac:dyDescent="0.3">
      <c r="A27" s="2" t="s">
        <v>26</v>
      </c>
      <c r="B27" s="22">
        <f>+List1!B27*1.051</f>
        <v>557.48192999999992</v>
      </c>
      <c r="C27" s="22">
        <f>+List1!C27*1.051</f>
        <v>320.93335999999999</v>
      </c>
      <c r="D27" s="22">
        <f>+List1!D27*1.051</f>
        <v>125.43684999999999</v>
      </c>
      <c r="E27" s="22">
        <f>+List1!E27*1.051</f>
        <v>156.4939</v>
      </c>
      <c r="F27" s="15"/>
      <c r="G27" s="15"/>
      <c r="H27" s="15">
        <v>1</v>
      </c>
      <c r="I27" s="15"/>
      <c r="J27" s="15"/>
      <c r="K27" s="15"/>
      <c r="L27" s="15">
        <f t="shared" si="1"/>
        <v>125.43684999999999</v>
      </c>
      <c r="M27" s="15"/>
      <c r="N27" s="4"/>
      <c r="O27" s="4">
        <v>1</v>
      </c>
      <c r="P27" s="4">
        <v>1</v>
      </c>
      <c r="Q27" s="4"/>
      <c r="R27" s="4">
        <f t="shared" si="2"/>
        <v>0</v>
      </c>
      <c r="S27" s="4">
        <f t="shared" si="2"/>
        <v>320.93335999999999</v>
      </c>
      <c r="T27" s="4">
        <f t="shared" si="2"/>
        <v>125.43684999999999</v>
      </c>
      <c r="U27" s="4">
        <f t="shared" si="2"/>
        <v>0</v>
      </c>
      <c r="V27" s="6">
        <v>1</v>
      </c>
      <c r="W27" s="6">
        <v>3</v>
      </c>
      <c r="X27" s="6">
        <v>0</v>
      </c>
      <c r="Y27" s="6"/>
      <c r="Z27" s="6">
        <f t="shared" si="0"/>
        <v>557.48192999999992</v>
      </c>
      <c r="AA27" s="6">
        <f t="shared" si="0"/>
        <v>962.80007999999998</v>
      </c>
      <c r="AB27" s="6">
        <f t="shared" si="0"/>
        <v>0</v>
      </c>
      <c r="AC27" s="6">
        <f t="shared" si="0"/>
        <v>0</v>
      </c>
    </row>
    <row r="28" spans="1:29" x14ac:dyDescent="0.3">
      <c r="A28" s="2" t="s">
        <v>27</v>
      </c>
      <c r="B28" s="22">
        <f>+List1!B28*1.051</f>
        <v>515.17917999999997</v>
      </c>
      <c r="C28" s="22">
        <f>+List1!C28*1.051</f>
        <v>313.28207999999995</v>
      </c>
      <c r="D28" s="22">
        <f>+List1!D28*1.051</f>
        <v>125.31072999999999</v>
      </c>
      <c r="E28" s="22">
        <f>+List1!E28*1.051</f>
        <v>109.99766</v>
      </c>
      <c r="F28" s="15">
        <v>1</v>
      </c>
      <c r="G28" s="15"/>
      <c r="H28" s="15">
        <v>1</v>
      </c>
      <c r="I28" s="15"/>
      <c r="J28" s="15"/>
      <c r="K28" s="15"/>
      <c r="L28" s="15">
        <f t="shared" si="1"/>
        <v>250.62145999999998</v>
      </c>
      <c r="M28" s="15"/>
      <c r="N28" s="4">
        <v>1</v>
      </c>
      <c r="O28" s="4">
        <v>1</v>
      </c>
      <c r="P28" s="4">
        <v>1</v>
      </c>
      <c r="Q28" s="4"/>
      <c r="R28" s="4">
        <f t="shared" si="2"/>
        <v>515.17917999999997</v>
      </c>
      <c r="S28" s="4">
        <f t="shared" si="2"/>
        <v>313.28207999999995</v>
      </c>
      <c r="T28" s="4">
        <f t="shared" si="2"/>
        <v>125.31072999999999</v>
      </c>
      <c r="U28" s="4">
        <f t="shared" si="2"/>
        <v>0</v>
      </c>
      <c r="V28" s="6">
        <v>1</v>
      </c>
      <c r="W28" s="6">
        <v>2</v>
      </c>
      <c r="X28" s="6">
        <v>0</v>
      </c>
      <c r="Y28" s="6"/>
      <c r="Z28" s="6">
        <f t="shared" si="0"/>
        <v>515.17917999999997</v>
      </c>
      <c r="AA28" s="6">
        <f t="shared" si="0"/>
        <v>626.5641599999999</v>
      </c>
      <c r="AB28" s="6">
        <f t="shared" si="0"/>
        <v>0</v>
      </c>
      <c r="AC28" s="6">
        <f t="shared" si="0"/>
        <v>0</v>
      </c>
    </row>
    <row r="29" spans="1:29" x14ac:dyDescent="0.3">
      <c r="A29" s="2" t="s">
        <v>28</v>
      </c>
      <c r="B29" s="22">
        <f>+List1!B29*1.051</f>
        <v>501.95760000000001</v>
      </c>
      <c r="C29" s="22">
        <f>+List1!C29*1.051</f>
        <v>301.17455999999999</v>
      </c>
      <c r="D29" s="22">
        <f>+List1!D29*1.051</f>
        <v>123.33484999999999</v>
      </c>
      <c r="E29" s="2"/>
      <c r="F29" s="15"/>
      <c r="G29" s="15"/>
      <c r="H29" s="15">
        <v>1</v>
      </c>
      <c r="I29" s="15"/>
      <c r="J29" s="15"/>
      <c r="K29" s="15"/>
      <c r="L29" s="15">
        <f t="shared" si="1"/>
        <v>123.33484999999999</v>
      </c>
      <c r="M29" s="15"/>
      <c r="N29" s="4"/>
      <c r="O29" s="4">
        <v>1</v>
      </c>
      <c r="P29" s="4">
        <v>1</v>
      </c>
      <c r="Q29" s="4"/>
      <c r="R29" s="4">
        <f t="shared" si="2"/>
        <v>0</v>
      </c>
      <c r="S29" s="4">
        <f t="shared" si="2"/>
        <v>301.17455999999999</v>
      </c>
      <c r="T29" s="4">
        <f t="shared" si="2"/>
        <v>123.33484999999999</v>
      </c>
      <c r="U29" s="4">
        <f t="shared" si="2"/>
        <v>0</v>
      </c>
      <c r="V29" s="6">
        <v>1</v>
      </c>
      <c r="W29" s="6">
        <v>3</v>
      </c>
      <c r="X29" s="6">
        <v>0</v>
      </c>
      <c r="Y29" s="6"/>
      <c r="Z29" s="6">
        <f t="shared" si="0"/>
        <v>501.95760000000001</v>
      </c>
      <c r="AA29" s="6">
        <f t="shared" si="0"/>
        <v>903.52368000000001</v>
      </c>
      <c r="AB29" s="6">
        <f t="shared" si="0"/>
        <v>0</v>
      </c>
      <c r="AC29" s="6">
        <f t="shared" si="0"/>
        <v>0</v>
      </c>
    </row>
    <row r="30" spans="1:29" x14ac:dyDescent="0.3">
      <c r="A30" s="2" t="s">
        <v>29</v>
      </c>
      <c r="B30" s="22">
        <f>+List1!B30*1.051</f>
        <v>501.95760000000001</v>
      </c>
      <c r="C30" s="22">
        <f>+List1!C30*1.051</f>
        <v>315.51019999999994</v>
      </c>
      <c r="D30" s="22">
        <f>+List1!D30*1.051</f>
        <v>121.90548999999999</v>
      </c>
      <c r="E30" s="2"/>
      <c r="F30" s="15">
        <v>1</v>
      </c>
      <c r="G30" s="15"/>
      <c r="H30" s="15">
        <v>1</v>
      </c>
      <c r="I30" s="15"/>
      <c r="J30" s="15"/>
      <c r="K30" s="15"/>
      <c r="L30" s="15">
        <f t="shared" si="1"/>
        <v>243.81097999999997</v>
      </c>
      <c r="M30" s="15"/>
      <c r="N30" s="4">
        <v>1</v>
      </c>
      <c r="O30" s="4">
        <v>1</v>
      </c>
      <c r="P30" s="4">
        <v>1</v>
      </c>
      <c r="Q30" s="4"/>
      <c r="R30" s="4">
        <f t="shared" si="2"/>
        <v>501.95760000000001</v>
      </c>
      <c r="S30" s="4">
        <f t="shared" si="2"/>
        <v>315.51019999999994</v>
      </c>
      <c r="T30" s="4">
        <f t="shared" si="2"/>
        <v>121.90548999999999</v>
      </c>
      <c r="U30" s="4">
        <f t="shared" si="2"/>
        <v>0</v>
      </c>
      <c r="V30" s="6">
        <v>1</v>
      </c>
      <c r="W30" s="6">
        <v>3</v>
      </c>
      <c r="X30" s="6">
        <v>0</v>
      </c>
      <c r="Y30" s="6"/>
      <c r="Z30" s="6">
        <f t="shared" si="0"/>
        <v>501.95760000000001</v>
      </c>
      <c r="AA30" s="6">
        <f t="shared" si="0"/>
        <v>946.53059999999982</v>
      </c>
      <c r="AB30" s="6">
        <f t="shared" si="0"/>
        <v>0</v>
      </c>
      <c r="AC30" s="6">
        <f t="shared" si="0"/>
        <v>0</v>
      </c>
    </row>
    <row r="31" spans="1:29" x14ac:dyDescent="0.3">
      <c r="A31" s="2" t="s">
        <v>30</v>
      </c>
      <c r="B31" s="22">
        <f>+List1!B31*1.051</f>
        <v>501.95760000000001</v>
      </c>
      <c r="C31" s="22">
        <f>+List1!C31*1.051</f>
        <v>315.51019999999994</v>
      </c>
      <c r="D31" s="22">
        <f>+List1!D31*1.051</f>
        <v>121.90548999999999</v>
      </c>
      <c r="E31" s="2">
        <v>0</v>
      </c>
      <c r="F31" s="15"/>
      <c r="G31" s="15"/>
      <c r="H31" s="15">
        <v>1</v>
      </c>
      <c r="I31" s="15"/>
      <c r="J31" s="15"/>
      <c r="K31" s="15"/>
      <c r="L31" s="15">
        <f t="shared" si="1"/>
        <v>121.90548999999999</v>
      </c>
      <c r="M31" s="15"/>
      <c r="N31" s="4"/>
      <c r="O31" s="4">
        <v>1</v>
      </c>
      <c r="P31" s="4">
        <v>1</v>
      </c>
      <c r="Q31" s="4"/>
      <c r="R31" s="4">
        <f t="shared" si="2"/>
        <v>0</v>
      </c>
      <c r="S31" s="4">
        <f t="shared" si="2"/>
        <v>315.51019999999994</v>
      </c>
      <c r="T31" s="4">
        <f t="shared" si="2"/>
        <v>121.90548999999999</v>
      </c>
      <c r="U31" s="4">
        <f t="shared" si="2"/>
        <v>0</v>
      </c>
      <c r="V31" s="6">
        <v>1</v>
      </c>
      <c r="W31" s="6">
        <v>3</v>
      </c>
      <c r="X31" s="6">
        <v>0</v>
      </c>
      <c r="Y31" s="6"/>
      <c r="Z31" s="6">
        <f t="shared" si="0"/>
        <v>501.95760000000001</v>
      </c>
      <c r="AA31" s="6">
        <f t="shared" si="0"/>
        <v>946.53059999999982</v>
      </c>
      <c r="AB31" s="6">
        <f t="shared" si="0"/>
        <v>0</v>
      </c>
      <c r="AC31" s="6">
        <f t="shared" si="0"/>
        <v>0</v>
      </c>
    </row>
    <row r="32" spans="1:29" x14ac:dyDescent="0.3">
      <c r="A32" s="2" t="s">
        <v>31</v>
      </c>
      <c r="B32" s="22">
        <f>+List1!B32*1.051</f>
        <v>509.11491000000001</v>
      </c>
      <c r="C32" s="22">
        <f>+List1!C32*1.051</f>
        <v>315.51019999999994</v>
      </c>
      <c r="D32" s="22">
        <f>+List1!D32*1.051</f>
        <v>123.33484999999999</v>
      </c>
      <c r="E32" s="2"/>
      <c r="F32" s="15"/>
      <c r="G32" s="15"/>
      <c r="H32" s="15">
        <v>1</v>
      </c>
      <c r="I32" s="15"/>
      <c r="J32" s="15"/>
      <c r="K32" s="15"/>
      <c r="L32" s="15">
        <f t="shared" si="1"/>
        <v>123.33484999999999</v>
      </c>
      <c r="M32" s="15"/>
      <c r="N32" s="4"/>
      <c r="O32" s="4">
        <v>1</v>
      </c>
      <c r="P32" s="4">
        <v>1</v>
      </c>
      <c r="Q32" s="4"/>
      <c r="R32" s="4">
        <f t="shared" si="2"/>
        <v>0</v>
      </c>
      <c r="S32" s="4">
        <f t="shared" si="2"/>
        <v>315.51019999999994</v>
      </c>
      <c r="T32" s="4">
        <f t="shared" si="2"/>
        <v>123.33484999999999</v>
      </c>
      <c r="U32" s="4">
        <f t="shared" si="2"/>
        <v>0</v>
      </c>
      <c r="V32" s="6">
        <v>1</v>
      </c>
      <c r="W32" s="6">
        <v>3</v>
      </c>
      <c r="X32" s="6">
        <v>0</v>
      </c>
      <c r="Y32" s="6"/>
      <c r="Z32" s="6">
        <f t="shared" si="0"/>
        <v>509.11491000000001</v>
      </c>
      <c r="AA32" s="6">
        <f t="shared" si="0"/>
        <v>946.53059999999982</v>
      </c>
      <c r="AB32" s="6">
        <f t="shared" si="0"/>
        <v>0</v>
      </c>
      <c r="AC32" s="6">
        <f t="shared" si="0"/>
        <v>0</v>
      </c>
    </row>
    <row r="33" spans="1:29" x14ac:dyDescent="0.3">
      <c r="A33" s="2" t="s">
        <v>32</v>
      </c>
      <c r="B33" s="22">
        <f>+List1!B33*1.051</f>
        <v>509.11491000000001</v>
      </c>
      <c r="C33" s="22">
        <f>+List1!C33*1.051</f>
        <v>315.51019999999994</v>
      </c>
      <c r="D33" s="22">
        <f>+List1!D33*1.051</f>
        <v>123.33484999999999</v>
      </c>
      <c r="E33" s="2"/>
      <c r="F33" s="15">
        <v>1</v>
      </c>
      <c r="G33" s="15"/>
      <c r="H33" s="15">
        <v>1</v>
      </c>
      <c r="I33" s="15"/>
      <c r="J33" s="15"/>
      <c r="K33" s="15"/>
      <c r="L33" s="15">
        <f t="shared" si="1"/>
        <v>246.66969999999998</v>
      </c>
      <c r="M33" s="15"/>
      <c r="N33" s="4">
        <v>1</v>
      </c>
      <c r="O33" s="4">
        <v>1</v>
      </c>
      <c r="P33" s="4">
        <v>1</v>
      </c>
      <c r="Q33" s="4"/>
      <c r="R33" s="4">
        <f t="shared" si="2"/>
        <v>509.11491000000001</v>
      </c>
      <c r="S33" s="4">
        <f t="shared" si="2"/>
        <v>315.51019999999994</v>
      </c>
      <c r="T33" s="4">
        <f t="shared" si="2"/>
        <v>123.33484999999999</v>
      </c>
      <c r="U33" s="4">
        <f t="shared" si="2"/>
        <v>0</v>
      </c>
      <c r="V33" s="6">
        <v>1</v>
      </c>
      <c r="W33" s="6">
        <v>5</v>
      </c>
      <c r="X33" s="6">
        <v>0</v>
      </c>
      <c r="Y33" s="6"/>
      <c r="Z33" s="6">
        <f t="shared" si="0"/>
        <v>509.11491000000001</v>
      </c>
      <c r="AA33" s="6">
        <f t="shared" si="0"/>
        <v>1577.5509999999997</v>
      </c>
      <c r="AB33" s="6">
        <f t="shared" si="0"/>
        <v>0</v>
      </c>
      <c r="AC33" s="6">
        <f t="shared" si="0"/>
        <v>0</v>
      </c>
    </row>
    <row r="34" spans="1:29" x14ac:dyDescent="0.3">
      <c r="A34" s="2" t="s">
        <v>33</v>
      </c>
      <c r="B34" s="22">
        <f>+List1!B34*1.051</f>
        <v>515.17917999999997</v>
      </c>
      <c r="C34" s="22">
        <f>+List1!C34*1.051</f>
        <v>313.28207999999995</v>
      </c>
      <c r="D34" s="22">
        <f>+List1!D34*1.051</f>
        <v>125.31072999999999</v>
      </c>
      <c r="E34" s="22">
        <v>109.99</v>
      </c>
      <c r="F34" s="15">
        <v>1</v>
      </c>
      <c r="G34" s="15"/>
      <c r="H34" s="15">
        <v>1</v>
      </c>
      <c r="I34" s="15"/>
      <c r="J34" s="15"/>
      <c r="K34" s="15"/>
      <c r="L34" s="15">
        <f t="shared" si="1"/>
        <v>250.62145999999998</v>
      </c>
      <c r="M34" s="15"/>
      <c r="N34" s="4">
        <v>1</v>
      </c>
      <c r="O34" s="4">
        <v>1</v>
      </c>
      <c r="P34" s="4">
        <v>1</v>
      </c>
      <c r="Q34" s="4"/>
      <c r="R34" s="4">
        <f t="shared" si="2"/>
        <v>515.17917999999997</v>
      </c>
      <c r="S34" s="4">
        <f t="shared" si="2"/>
        <v>313.28207999999995</v>
      </c>
      <c r="T34" s="4">
        <f t="shared" si="2"/>
        <v>125.31072999999999</v>
      </c>
      <c r="U34" s="4">
        <f t="shared" si="2"/>
        <v>0</v>
      </c>
      <c r="V34" s="6">
        <v>1</v>
      </c>
      <c r="W34" s="6">
        <v>4</v>
      </c>
      <c r="X34" s="6">
        <v>0</v>
      </c>
      <c r="Y34" s="6"/>
      <c r="Z34" s="6">
        <f t="shared" si="0"/>
        <v>515.17917999999997</v>
      </c>
      <c r="AA34" s="6">
        <f t="shared" si="0"/>
        <v>1253.1283199999998</v>
      </c>
      <c r="AB34" s="6">
        <f t="shared" si="0"/>
        <v>0</v>
      </c>
      <c r="AC34" s="6">
        <f t="shared" si="0"/>
        <v>0</v>
      </c>
    </row>
    <row r="35" spans="1:29" x14ac:dyDescent="0.3">
      <c r="A35" s="2" t="s">
        <v>34</v>
      </c>
      <c r="B35" s="22">
        <f>+List1!B35*1.051</f>
        <v>566.48899999999992</v>
      </c>
      <c r="C35" s="22">
        <f>+List1!C35*1.051</f>
        <v>315.51019999999994</v>
      </c>
      <c r="D35" s="22">
        <f>+List1!D35*1.051</f>
        <v>129.07330999999999</v>
      </c>
      <c r="E35" s="22">
        <f>+List1!E35*1.051</f>
        <v>26.737439999999999</v>
      </c>
      <c r="F35" s="15"/>
      <c r="G35" s="15"/>
      <c r="H35" s="15">
        <v>1</v>
      </c>
      <c r="I35" s="15"/>
      <c r="J35" s="15"/>
      <c r="K35" s="15"/>
      <c r="L35" s="15">
        <f t="shared" si="1"/>
        <v>129.07330999999999</v>
      </c>
      <c r="M35" s="15"/>
      <c r="N35" s="4"/>
      <c r="O35" s="4">
        <v>1</v>
      </c>
      <c r="P35" s="4">
        <v>1</v>
      </c>
      <c r="Q35" s="4"/>
      <c r="R35" s="4">
        <f t="shared" si="2"/>
        <v>0</v>
      </c>
      <c r="S35" s="4">
        <f t="shared" si="2"/>
        <v>315.51019999999994</v>
      </c>
      <c r="T35" s="4">
        <f t="shared" si="2"/>
        <v>129.07330999999999</v>
      </c>
      <c r="U35" s="4">
        <f t="shared" si="2"/>
        <v>0</v>
      </c>
      <c r="V35" s="6">
        <v>1</v>
      </c>
      <c r="W35" s="6">
        <v>3</v>
      </c>
      <c r="X35" s="6">
        <v>0</v>
      </c>
      <c r="Y35" s="6"/>
      <c r="Z35" s="6">
        <f t="shared" si="0"/>
        <v>566.48899999999992</v>
      </c>
      <c r="AA35" s="6">
        <f t="shared" si="0"/>
        <v>946.53059999999982</v>
      </c>
      <c r="AB35" s="6">
        <f t="shared" si="0"/>
        <v>0</v>
      </c>
      <c r="AC35" s="6">
        <f t="shared" si="0"/>
        <v>0</v>
      </c>
    </row>
    <row r="36" spans="1:29" x14ac:dyDescent="0.3">
      <c r="A36" s="2" t="s">
        <v>35</v>
      </c>
      <c r="B36" s="22">
        <f>+List1!B36*1.051</f>
        <v>566.48899999999992</v>
      </c>
      <c r="C36" s="22">
        <f>+List1!C36*1.051</f>
        <v>315.51019999999994</v>
      </c>
      <c r="D36" s="22">
        <f>+List1!D36*1.051</f>
        <v>129.07330999999999</v>
      </c>
      <c r="E36" s="22">
        <f>+List1!E36*1.051</f>
        <v>26.737439999999999</v>
      </c>
      <c r="F36" s="15">
        <v>1</v>
      </c>
      <c r="G36" s="15"/>
      <c r="H36" s="15">
        <v>1</v>
      </c>
      <c r="I36" s="15"/>
      <c r="J36" s="15"/>
      <c r="K36" s="15"/>
      <c r="L36" s="15">
        <f t="shared" si="1"/>
        <v>258.14661999999998</v>
      </c>
      <c r="M36" s="15"/>
      <c r="N36" s="4">
        <v>1</v>
      </c>
      <c r="O36" s="4">
        <v>1</v>
      </c>
      <c r="P36" s="4">
        <v>1</v>
      </c>
      <c r="Q36" s="4"/>
      <c r="R36" s="4">
        <f t="shared" si="2"/>
        <v>566.48899999999992</v>
      </c>
      <c r="S36" s="4">
        <f t="shared" si="2"/>
        <v>315.51019999999994</v>
      </c>
      <c r="T36" s="4">
        <f t="shared" si="2"/>
        <v>129.07330999999999</v>
      </c>
      <c r="U36" s="4">
        <f t="shared" si="2"/>
        <v>0</v>
      </c>
      <c r="V36" s="6">
        <v>1</v>
      </c>
      <c r="W36" s="6">
        <v>3</v>
      </c>
      <c r="X36" s="6">
        <v>0</v>
      </c>
      <c r="Y36" s="6"/>
      <c r="Z36" s="6">
        <f t="shared" si="0"/>
        <v>566.48899999999992</v>
      </c>
      <c r="AA36" s="6">
        <f t="shared" si="0"/>
        <v>946.53059999999982</v>
      </c>
      <c r="AB36" s="6">
        <f t="shared" si="0"/>
        <v>0</v>
      </c>
      <c r="AC36" s="6">
        <f t="shared" si="0"/>
        <v>0</v>
      </c>
    </row>
    <row r="37" spans="1:29" x14ac:dyDescent="0.3">
      <c r="A37" s="2" t="s">
        <v>36</v>
      </c>
      <c r="B37" s="22">
        <f>+List1!B37*1.051</f>
        <v>566.48899999999992</v>
      </c>
      <c r="C37" s="22">
        <f>+List1!C37*1.051</f>
        <v>315.51019999999994</v>
      </c>
      <c r="D37" s="22">
        <f>+List1!D37*1.051</f>
        <v>129.07330999999999</v>
      </c>
      <c r="E37" s="22">
        <f>+List1!E37*1.051</f>
        <v>28.681789999999996</v>
      </c>
      <c r="F37" s="15"/>
      <c r="G37" s="15"/>
      <c r="H37" s="15">
        <v>1</v>
      </c>
      <c r="I37" s="15"/>
      <c r="J37" s="15"/>
      <c r="K37" s="15"/>
      <c r="L37" s="15">
        <f t="shared" si="1"/>
        <v>129.07330999999999</v>
      </c>
      <c r="M37" s="15"/>
      <c r="N37" s="4"/>
      <c r="O37" s="4">
        <v>1</v>
      </c>
      <c r="P37" s="4">
        <v>1</v>
      </c>
      <c r="Q37" s="4"/>
      <c r="R37" s="4">
        <f t="shared" si="2"/>
        <v>0</v>
      </c>
      <c r="S37" s="4">
        <f t="shared" si="2"/>
        <v>315.51019999999994</v>
      </c>
      <c r="T37" s="4">
        <f t="shared" si="2"/>
        <v>129.07330999999999</v>
      </c>
      <c r="U37" s="4">
        <f t="shared" si="2"/>
        <v>0</v>
      </c>
      <c r="V37" s="6">
        <v>1</v>
      </c>
      <c r="W37" s="6">
        <v>3</v>
      </c>
      <c r="X37" s="6">
        <v>0</v>
      </c>
      <c r="Y37" s="6"/>
      <c r="Z37" s="6">
        <f t="shared" si="0"/>
        <v>566.48899999999992</v>
      </c>
      <c r="AA37" s="6">
        <f t="shared" si="0"/>
        <v>946.53059999999982</v>
      </c>
      <c r="AB37" s="6">
        <f t="shared" si="0"/>
        <v>0</v>
      </c>
      <c r="AC37" s="6">
        <f t="shared" si="0"/>
        <v>0</v>
      </c>
    </row>
    <row r="38" spans="1:29" x14ac:dyDescent="0.3">
      <c r="A38" s="2" t="s">
        <v>37</v>
      </c>
      <c r="B38" s="22">
        <f>+List1!B38*1.051</f>
        <v>573.22590999999989</v>
      </c>
      <c r="C38" s="22">
        <f>+List1!C38*1.051</f>
        <v>315.85702999999995</v>
      </c>
      <c r="D38" s="22">
        <f>+List1!D38*1.051</f>
        <v>128.67393000000001</v>
      </c>
      <c r="E38" s="22">
        <f>+List1!E38*1.051</f>
        <v>28.597709999999999</v>
      </c>
      <c r="F38" s="15"/>
      <c r="G38" s="15"/>
      <c r="H38" s="15">
        <v>1</v>
      </c>
      <c r="I38" s="15"/>
      <c r="J38" s="15"/>
      <c r="K38" s="15"/>
      <c r="L38" s="15">
        <f t="shared" si="1"/>
        <v>128.67393000000001</v>
      </c>
      <c r="M38" s="15"/>
      <c r="N38" s="4"/>
      <c r="O38" s="4">
        <v>1</v>
      </c>
      <c r="P38" s="4">
        <v>1</v>
      </c>
      <c r="Q38" s="4"/>
      <c r="R38" s="4">
        <f t="shared" si="2"/>
        <v>0</v>
      </c>
      <c r="S38" s="4">
        <f t="shared" si="2"/>
        <v>315.85702999999995</v>
      </c>
      <c r="T38" s="4">
        <f t="shared" si="2"/>
        <v>128.67393000000001</v>
      </c>
      <c r="U38" s="4">
        <f t="shared" si="2"/>
        <v>0</v>
      </c>
      <c r="V38" s="6">
        <v>1</v>
      </c>
      <c r="W38" s="6">
        <v>3</v>
      </c>
      <c r="X38" s="6">
        <v>0</v>
      </c>
      <c r="Y38" s="6"/>
      <c r="Z38" s="6">
        <f t="shared" si="0"/>
        <v>573.22590999999989</v>
      </c>
      <c r="AA38" s="6">
        <f t="shared" si="0"/>
        <v>947.57108999999991</v>
      </c>
      <c r="AB38" s="6">
        <f t="shared" si="0"/>
        <v>0</v>
      </c>
      <c r="AC38" s="6">
        <f t="shared" si="0"/>
        <v>0</v>
      </c>
    </row>
    <row r="39" spans="1:29" x14ac:dyDescent="0.3">
      <c r="A39" s="2" t="s">
        <v>38</v>
      </c>
      <c r="B39" s="22">
        <f>+List1!B39*1.051</f>
        <v>566.48899999999992</v>
      </c>
      <c r="C39" s="22">
        <f>+List1!C39*1.051</f>
        <v>315.51019999999994</v>
      </c>
      <c r="D39" s="22">
        <f>+List1!D39*1.051</f>
        <v>129.07330999999999</v>
      </c>
      <c r="E39" s="2"/>
      <c r="F39" s="15">
        <v>1</v>
      </c>
      <c r="G39" s="15"/>
      <c r="H39" s="15">
        <v>1</v>
      </c>
      <c r="I39" s="15"/>
      <c r="J39" s="15"/>
      <c r="K39" s="15"/>
      <c r="L39" s="15">
        <f t="shared" si="1"/>
        <v>258.14661999999998</v>
      </c>
      <c r="M39" s="15"/>
      <c r="N39" s="4">
        <v>1</v>
      </c>
      <c r="O39" s="4">
        <v>1</v>
      </c>
      <c r="P39" s="4">
        <v>1</v>
      </c>
      <c r="Q39" s="4"/>
      <c r="R39" s="4">
        <f t="shared" si="2"/>
        <v>566.48899999999992</v>
      </c>
      <c r="S39" s="4">
        <f t="shared" si="2"/>
        <v>315.51019999999994</v>
      </c>
      <c r="T39" s="4">
        <f t="shared" si="2"/>
        <v>129.07330999999999</v>
      </c>
      <c r="U39" s="4">
        <f t="shared" si="2"/>
        <v>0</v>
      </c>
      <c r="V39" s="6">
        <v>1</v>
      </c>
      <c r="W39" s="6">
        <v>3</v>
      </c>
      <c r="X39" s="6">
        <v>0</v>
      </c>
      <c r="Y39" s="6"/>
      <c r="Z39" s="6">
        <f t="shared" si="0"/>
        <v>566.48899999999992</v>
      </c>
      <c r="AA39" s="6">
        <f t="shared" si="0"/>
        <v>946.53059999999982</v>
      </c>
      <c r="AB39" s="6">
        <f t="shared" si="0"/>
        <v>0</v>
      </c>
      <c r="AC39" s="6">
        <f t="shared" si="0"/>
        <v>0</v>
      </c>
    </row>
    <row r="40" spans="1:29" x14ac:dyDescent="0.3">
      <c r="A40" s="2" t="s">
        <v>39</v>
      </c>
      <c r="B40" s="22">
        <f>+List1!B40*1.051</f>
        <v>473.26529999999997</v>
      </c>
      <c r="C40" s="22">
        <f>+List1!C40*1.051</f>
        <v>286.82841000000002</v>
      </c>
      <c r="D40" s="22">
        <f>+List1!D40*1.051</f>
        <v>114.72715999999998</v>
      </c>
      <c r="E40" s="22">
        <f>+List1!E40*1.051</f>
        <v>114.72715999999998</v>
      </c>
      <c r="F40" s="15">
        <v>1</v>
      </c>
      <c r="G40" s="15"/>
      <c r="H40" s="15">
        <v>1</v>
      </c>
      <c r="I40" s="15"/>
      <c r="J40" s="15"/>
      <c r="K40" s="15"/>
      <c r="L40" s="15">
        <f t="shared" si="1"/>
        <v>229.45431999999997</v>
      </c>
      <c r="M40" s="15"/>
      <c r="N40" s="4">
        <v>1</v>
      </c>
      <c r="O40" s="4">
        <v>1</v>
      </c>
      <c r="P40" s="4">
        <v>1</v>
      </c>
      <c r="Q40" s="4"/>
      <c r="R40" s="4">
        <f t="shared" si="2"/>
        <v>473.26529999999997</v>
      </c>
      <c r="S40" s="4">
        <f t="shared" si="2"/>
        <v>286.82841000000002</v>
      </c>
      <c r="T40" s="4">
        <f t="shared" si="2"/>
        <v>114.72715999999998</v>
      </c>
      <c r="U40" s="4">
        <f t="shared" si="2"/>
        <v>0</v>
      </c>
      <c r="V40" s="6">
        <v>1</v>
      </c>
      <c r="W40" s="6">
        <v>2</v>
      </c>
      <c r="X40" s="6">
        <v>0</v>
      </c>
      <c r="Y40" s="6"/>
      <c r="Z40" s="6">
        <f t="shared" si="0"/>
        <v>473.26529999999997</v>
      </c>
      <c r="AA40" s="6">
        <f t="shared" si="0"/>
        <v>573.65682000000004</v>
      </c>
      <c r="AB40" s="6">
        <f t="shared" si="0"/>
        <v>0</v>
      </c>
      <c r="AC40" s="6">
        <f t="shared" si="0"/>
        <v>0</v>
      </c>
    </row>
    <row r="41" spans="1:29" x14ac:dyDescent="0.3">
      <c r="A41" s="2" t="s">
        <v>40</v>
      </c>
      <c r="B41" s="22">
        <f>+List1!B41*1.051</f>
        <v>566.48899999999992</v>
      </c>
      <c r="C41" s="22">
        <f>+List1!C41*1.051</f>
        <v>315.51019999999994</v>
      </c>
      <c r="D41" s="22">
        <f>+List1!D41*1.051</f>
        <v>129.07330999999999</v>
      </c>
      <c r="E41" s="22">
        <f>+List1!E41*1.051</f>
        <v>28.681789999999996</v>
      </c>
      <c r="F41" s="15">
        <v>1</v>
      </c>
      <c r="G41" s="15"/>
      <c r="H41" s="15">
        <v>1</v>
      </c>
      <c r="I41" s="15"/>
      <c r="J41" s="15"/>
      <c r="K41" s="15"/>
      <c r="L41" s="15">
        <f t="shared" si="1"/>
        <v>258.14661999999998</v>
      </c>
      <c r="M41" s="15"/>
      <c r="N41" s="4">
        <v>1</v>
      </c>
      <c r="O41" s="4">
        <v>1</v>
      </c>
      <c r="P41" s="4">
        <v>1</v>
      </c>
      <c r="Q41" s="4"/>
      <c r="R41" s="4">
        <f t="shared" si="2"/>
        <v>566.48899999999992</v>
      </c>
      <c r="S41" s="4">
        <f t="shared" si="2"/>
        <v>315.51019999999994</v>
      </c>
      <c r="T41" s="4">
        <f t="shared" si="2"/>
        <v>129.07330999999999</v>
      </c>
      <c r="U41" s="4">
        <f t="shared" si="2"/>
        <v>0</v>
      </c>
      <c r="V41" s="6">
        <v>1</v>
      </c>
      <c r="W41" s="6">
        <v>4</v>
      </c>
      <c r="X41" s="6">
        <v>0</v>
      </c>
      <c r="Y41" s="6"/>
      <c r="Z41" s="6">
        <f t="shared" si="0"/>
        <v>566.48899999999992</v>
      </c>
      <c r="AA41" s="6">
        <f t="shared" si="0"/>
        <v>1262.0407999999998</v>
      </c>
      <c r="AB41" s="6">
        <f t="shared" si="0"/>
        <v>0</v>
      </c>
      <c r="AC41" s="6">
        <f t="shared" si="0"/>
        <v>0</v>
      </c>
    </row>
    <row r="42" spans="1:29" x14ac:dyDescent="0.3">
      <c r="A42" s="2" t="s">
        <v>41</v>
      </c>
      <c r="B42" s="22">
        <f>+List1!B42*1.051</f>
        <v>573.22590999999989</v>
      </c>
      <c r="C42" s="22">
        <f>+List1!C42*1.051</f>
        <v>341.85876999999994</v>
      </c>
      <c r="D42" s="22">
        <f>+List1!D42*1.051</f>
        <v>128.67393000000001</v>
      </c>
      <c r="E42" s="22">
        <f>+List1!E42*1.051</f>
        <v>48.093759999999996</v>
      </c>
      <c r="F42" s="15">
        <v>1</v>
      </c>
      <c r="G42" s="15"/>
      <c r="H42" s="15">
        <v>1</v>
      </c>
      <c r="I42" s="15"/>
      <c r="J42" s="15"/>
      <c r="K42" s="15"/>
      <c r="L42" s="15">
        <f t="shared" si="1"/>
        <v>257.34786000000003</v>
      </c>
      <c r="M42" s="15"/>
      <c r="N42" s="4">
        <v>1</v>
      </c>
      <c r="O42" s="4">
        <v>1</v>
      </c>
      <c r="P42" s="4">
        <v>1</v>
      </c>
      <c r="Q42" s="4"/>
      <c r="R42" s="4">
        <f t="shared" si="2"/>
        <v>573.22590999999989</v>
      </c>
      <c r="S42" s="4">
        <f t="shared" si="2"/>
        <v>341.85876999999994</v>
      </c>
      <c r="T42" s="4">
        <f t="shared" si="2"/>
        <v>128.67393000000001</v>
      </c>
      <c r="U42" s="4">
        <f t="shared" si="2"/>
        <v>0</v>
      </c>
      <c r="V42" s="6">
        <v>1</v>
      </c>
      <c r="W42" s="6">
        <v>3</v>
      </c>
      <c r="X42" s="6">
        <v>0</v>
      </c>
      <c r="Y42" s="6"/>
      <c r="Z42" s="6">
        <f t="shared" si="0"/>
        <v>573.22590999999989</v>
      </c>
      <c r="AA42" s="6">
        <f t="shared" si="0"/>
        <v>1025.5763099999999</v>
      </c>
      <c r="AB42" s="6">
        <f t="shared" si="0"/>
        <v>0</v>
      </c>
      <c r="AC42" s="6">
        <f t="shared" si="0"/>
        <v>0</v>
      </c>
    </row>
    <row r="43" spans="1:29" x14ac:dyDescent="0.3">
      <c r="A43" s="2" t="s">
        <v>42</v>
      </c>
      <c r="B43" s="22">
        <f>+List1!B43*1.051</f>
        <v>473.26529999999997</v>
      </c>
      <c r="C43" s="22">
        <f>+List1!C43*1.051</f>
        <v>286.82841000000002</v>
      </c>
      <c r="D43" s="22">
        <f>+List1!D43*1.051</f>
        <v>114.72715999999998</v>
      </c>
      <c r="E43" s="22">
        <f>+List1!E43*1.051</f>
        <v>114.72715999999998</v>
      </c>
      <c r="F43" s="15"/>
      <c r="G43" s="15"/>
      <c r="H43" s="15">
        <v>1</v>
      </c>
      <c r="I43" s="15"/>
      <c r="J43" s="15"/>
      <c r="K43" s="15"/>
      <c r="L43" s="15">
        <f t="shared" si="1"/>
        <v>114.72715999999998</v>
      </c>
      <c r="M43" s="15"/>
      <c r="N43" s="4"/>
      <c r="O43" s="4">
        <v>1</v>
      </c>
      <c r="P43" s="4">
        <v>1</v>
      </c>
      <c r="Q43" s="4"/>
      <c r="R43" s="4">
        <f t="shared" si="2"/>
        <v>0</v>
      </c>
      <c r="S43" s="4">
        <f t="shared" si="2"/>
        <v>286.82841000000002</v>
      </c>
      <c r="T43" s="4">
        <f t="shared" si="2"/>
        <v>114.72715999999998</v>
      </c>
      <c r="U43" s="4">
        <f t="shared" si="2"/>
        <v>0</v>
      </c>
      <c r="V43" s="6">
        <v>1</v>
      </c>
      <c r="W43" s="6">
        <v>3</v>
      </c>
      <c r="X43" s="6">
        <v>0</v>
      </c>
      <c r="Y43" s="6"/>
      <c r="Z43" s="6">
        <f t="shared" si="0"/>
        <v>473.26529999999997</v>
      </c>
      <c r="AA43" s="6">
        <f t="shared" si="0"/>
        <v>860.48523</v>
      </c>
      <c r="AB43" s="6">
        <f t="shared" si="0"/>
        <v>0</v>
      </c>
      <c r="AC43" s="6">
        <f t="shared" si="0"/>
        <v>0</v>
      </c>
    </row>
    <row r="44" spans="1:29" x14ac:dyDescent="0.3">
      <c r="F44" s="15">
        <f t="shared" ref="F44:M44" si="3">SUM(F4:F43)</f>
        <v>27</v>
      </c>
      <c r="G44" s="15">
        <f t="shared" si="3"/>
        <v>0</v>
      </c>
      <c r="H44" s="15">
        <f t="shared" si="3"/>
        <v>43</v>
      </c>
      <c r="I44" s="15">
        <f t="shared" si="3"/>
        <v>0</v>
      </c>
      <c r="J44" s="15">
        <f t="shared" si="3"/>
        <v>0</v>
      </c>
      <c r="K44" s="15">
        <f t="shared" si="3"/>
        <v>0</v>
      </c>
      <c r="L44" s="15">
        <f t="shared" si="3"/>
        <v>8640.8821700000026</v>
      </c>
      <c r="M44" s="15">
        <f t="shared" si="3"/>
        <v>0</v>
      </c>
      <c r="N44" s="4">
        <f>SUM(N4:N43)</f>
        <v>28</v>
      </c>
      <c r="O44" s="4">
        <f t="shared" ref="O44:AC44" si="4">SUM(O4:O43)</f>
        <v>45</v>
      </c>
      <c r="P44" s="4">
        <f t="shared" si="4"/>
        <v>47</v>
      </c>
      <c r="Q44" s="4">
        <f t="shared" si="4"/>
        <v>0</v>
      </c>
      <c r="R44" s="5">
        <f t="shared" si="4"/>
        <v>14411.231189999995</v>
      </c>
      <c r="S44" s="5">
        <f t="shared" si="4"/>
        <v>13398.464500000007</v>
      </c>
      <c r="T44" s="5">
        <f t="shared" si="4"/>
        <v>5761.9348800000007</v>
      </c>
      <c r="U44" s="5">
        <f t="shared" si="4"/>
        <v>0</v>
      </c>
      <c r="V44" s="6">
        <f t="shared" si="4"/>
        <v>40</v>
      </c>
      <c r="W44" s="6">
        <f t="shared" si="4"/>
        <v>128</v>
      </c>
      <c r="X44" s="6">
        <f t="shared" si="4"/>
        <v>32</v>
      </c>
      <c r="Y44" s="6">
        <f t="shared" si="4"/>
        <v>0</v>
      </c>
      <c r="Z44" s="7">
        <f t="shared" si="4"/>
        <v>20721.393150000004</v>
      </c>
      <c r="AA44" s="7">
        <f t="shared" si="4"/>
        <v>37661.830679999977</v>
      </c>
      <c r="AB44" s="7">
        <f t="shared" si="4"/>
        <v>3875.7989099999995</v>
      </c>
      <c r="AC44" s="7">
        <f t="shared" si="4"/>
        <v>0</v>
      </c>
    </row>
    <row r="45" spans="1:29" ht="21" x14ac:dyDescent="0.4">
      <c r="A45" s="8" t="s">
        <v>47</v>
      </c>
      <c r="R45" s="1"/>
      <c r="S45" s="1"/>
      <c r="T45" s="1"/>
      <c r="U45" s="1"/>
      <c r="Z45" s="1"/>
      <c r="AA45" s="1"/>
      <c r="AB45" s="1"/>
      <c r="AC45" s="1"/>
    </row>
    <row r="46" spans="1:29" x14ac:dyDescent="0.3">
      <c r="A46" s="23" t="s">
        <v>48</v>
      </c>
      <c r="B46" s="24"/>
      <c r="C46" s="24"/>
      <c r="D46" s="24"/>
      <c r="E46" s="24"/>
      <c r="F46" s="24"/>
      <c r="G46" s="24"/>
      <c r="H46" s="24"/>
      <c r="I46" s="25"/>
      <c r="J46" s="17"/>
      <c r="K46" s="2" t="s">
        <v>46</v>
      </c>
      <c r="L46" s="18">
        <f>(L44*15.5)*1.21</f>
        <v>162059.74509835005</v>
      </c>
      <c r="M46" s="17"/>
      <c r="N46" s="16"/>
      <c r="O46" s="16"/>
      <c r="P46" s="16"/>
      <c r="Q46" s="19"/>
      <c r="R46" s="3">
        <f>(R44*15.5)*1.21</f>
        <v>270282.64096844988</v>
      </c>
      <c r="S46" s="3">
        <f>(S44*24)*1.21</f>
        <v>389091.40908000019</v>
      </c>
      <c r="T46" s="3">
        <f>(T44*15.5)*1.21</f>
        <v>108065.0886744</v>
      </c>
      <c r="U46" s="12">
        <f>R46+S46+T46</f>
        <v>767439.13872285001</v>
      </c>
      <c r="V46" s="20"/>
      <c r="W46" s="11"/>
      <c r="X46" s="11"/>
      <c r="Y46" s="21"/>
      <c r="Z46" s="3">
        <f>(Z44*15.5)*1.21</f>
        <v>388629.72852825007</v>
      </c>
      <c r="AA46" s="3">
        <f>(AA44*24)*1.21</f>
        <v>1093699.5629471992</v>
      </c>
      <c r="AB46" s="3">
        <f>(AB44*15.5)*1.21</f>
        <v>72690.608557049985</v>
      </c>
      <c r="AC46" s="12">
        <f>Z46+AA46+AB46</f>
        <v>1555019.9000324991</v>
      </c>
    </row>
    <row r="47" spans="1:29" x14ac:dyDescent="0.3">
      <c r="A47" s="23" t="s">
        <v>49</v>
      </c>
      <c r="B47" s="24"/>
      <c r="C47" s="24"/>
      <c r="D47" s="24"/>
      <c r="E47" s="24"/>
      <c r="F47" s="24"/>
      <c r="G47" s="24"/>
      <c r="H47" s="24"/>
      <c r="I47" s="25"/>
      <c r="J47" s="17"/>
      <c r="K47" s="2" t="s">
        <v>46</v>
      </c>
      <c r="L47" s="12">
        <f>(L44*24)*1.21</f>
        <v>250931.21821680004</v>
      </c>
      <c r="M47" s="17"/>
      <c r="N47" s="16"/>
      <c r="O47" s="16"/>
      <c r="P47" s="16"/>
      <c r="Q47" s="19"/>
      <c r="R47" s="3">
        <f>(R44*24)*1.21</f>
        <v>418502.15375759988</v>
      </c>
      <c r="S47" s="3">
        <f>(S44*24)*1.21</f>
        <v>389091.40908000019</v>
      </c>
      <c r="T47" s="3">
        <f>(T44*24)*1.21</f>
        <v>167326.5889152</v>
      </c>
      <c r="U47" s="12">
        <f>R47+S47+T47</f>
        <v>974920.15175279998</v>
      </c>
      <c r="V47" s="20"/>
      <c r="W47" s="11"/>
      <c r="X47" s="11"/>
      <c r="Y47" s="21"/>
      <c r="Z47" s="3">
        <f>(Z44*24)*1.21</f>
        <v>601749.2570760001</v>
      </c>
      <c r="AA47" s="3">
        <f>(AA44*24)*1.21</f>
        <v>1093699.5629471992</v>
      </c>
      <c r="AB47" s="3">
        <f>(AB44*24)*1.21</f>
        <v>112553.20034639999</v>
      </c>
      <c r="AC47" s="12">
        <f>Z47+AA47+AB47</f>
        <v>1808002.0203695993</v>
      </c>
    </row>
    <row r="48" spans="1:29" x14ac:dyDescent="0.3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3"/>
      <c r="M48" s="10"/>
      <c r="N48" s="10"/>
      <c r="O48" s="10"/>
      <c r="P48" s="10"/>
      <c r="Q48" s="10"/>
      <c r="R48" s="11"/>
      <c r="S48" s="11"/>
      <c r="T48" s="11"/>
      <c r="U48" s="13"/>
      <c r="V48" s="11"/>
      <c r="W48" s="11"/>
      <c r="X48" s="11"/>
      <c r="Y48" s="11"/>
      <c r="Z48" s="11"/>
      <c r="AA48" s="11"/>
      <c r="AB48" s="11"/>
      <c r="AC48" s="14"/>
    </row>
    <row r="49" spans="1:29" x14ac:dyDescent="0.3">
      <c r="A49" s="23" t="s">
        <v>52</v>
      </c>
      <c r="B49" s="24"/>
      <c r="C49" s="24"/>
      <c r="D49" s="24"/>
      <c r="E49" s="24"/>
      <c r="F49" s="24"/>
      <c r="G49" s="24"/>
      <c r="H49" s="24"/>
      <c r="I49" s="25"/>
      <c r="J49" s="17"/>
      <c r="K49" s="2" t="s">
        <v>46</v>
      </c>
      <c r="L49" s="18">
        <f>((21*L46)+(10*L47))</f>
        <v>5912566.8292333512</v>
      </c>
      <c r="M49" s="17"/>
      <c r="N49" s="16"/>
      <c r="O49" s="16"/>
      <c r="P49" s="16"/>
      <c r="Q49" s="19"/>
      <c r="R49" s="3">
        <f>((21*R46)+(10*R47))</f>
        <v>9860956.9979134463</v>
      </c>
      <c r="S49" s="3">
        <f t="shared" ref="S49:T49" si="5">((21*S46)+(10*S47))</f>
        <v>12061833.681480005</v>
      </c>
      <c r="T49" s="3">
        <f t="shared" si="5"/>
        <v>3942632.7513143998</v>
      </c>
      <c r="U49" s="12">
        <f>R49+S49+T49</f>
        <v>25865423.43070785</v>
      </c>
      <c r="V49" s="20"/>
      <c r="W49" s="11"/>
      <c r="X49" s="11"/>
      <c r="Y49" s="21"/>
      <c r="Z49" s="3">
        <f>((21*Z46)+(10*Z47))</f>
        <v>14178716.869853251</v>
      </c>
      <c r="AA49" s="3">
        <f t="shared" ref="AA49:AB49" si="6">((21*AA46)+(10*AA47))</f>
        <v>33904686.451363176</v>
      </c>
      <c r="AB49" s="3">
        <f t="shared" si="6"/>
        <v>2652034.7831620495</v>
      </c>
      <c r="AC49" s="12">
        <f>Z49+AA49+AB49</f>
        <v>50735438.104378477</v>
      </c>
    </row>
    <row r="53" spans="1:29" x14ac:dyDescent="0.3">
      <c r="A53" t="s">
        <v>54</v>
      </c>
      <c r="B53" t="s">
        <v>55</v>
      </c>
      <c r="C53" t="s">
        <v>59</v>
      </c>
    </row>
    <row r="54" spans="1:29" x14ac:dyDescent="0.3">
      <c r="B54" t="s">
        <v>56</v>
      </c>
      <c r="C54" t="s">
        <v>60</v>
      </c>
    </row>
    <row r="55" spans="1:29" x14ac:dyDescent="0.3">
      <c r="B55" t="s">
        <v>57</v>
      </c>
      <c r="C55" t="s">
        <v>61</v>
      </c>
    </row>
    <row r="56" spans="1:29" x14ac:dyDescent="0.3">
      <c r="B56" t="s">
        <v>58</v>
      </c>
      <c r="C56" t="s">
        <v>62</v>
      </c>
    </row>
  </sheetData>
  <mergeCells count="12">
    <mergeCell ref="V1:AC1"/>
    <mergeCell ref="F2:I2"/>
    <mergeCell ref="J2:M2"/>
    <mergeCell ref="N2:Q2"/>
    <mergeCell ref="R2:U2"/>
    <mergeCell ref="V2:Y2"/>
    <mergeCell ref="Z2:AC2"/>
    <mergeCell ref="A46:I46"/>
    <mergeCell ref="A47:I47"/>
    <mergeCell ref="A49:I49"/>
    <mergeCell ref="F1:M1"/>
    <mergeCell ref="N1:U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5e8ba5-c2c6-4943-b558-cd03673084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BB0501AFB13A4A880DAD826834AC89" ma:contentTypeVersion="10" ma:contentTypeDescription="Create a new document." ma:contentTypeScope="" ma:versionID="c1a73923429ecce00757baf645629645">
  <xsd:schema xmlns:xsd="http://www.w3.org/2001/XMLSchema" xmlns:xs="http://www.w3.org/2001/XMLSchema" xmlns:p="http://schemas.microsoft.com/office/2006/metadata/properties" xmlns:ns3="265e8ba5-c2c6-4943-b558-cd036730848b" targetNamespace="http://schemas.microsoft.com/office/2006/metadata/properties" ma:root="true" ma:fieldsID="cb54897e53da47bbed4684474b6617eb" ns3:_="">
    <xsd:import namespace="265e8ba5-c2c6-4943-b558-cd03673084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e8ba5-c2c6-4943-b558-cd0367308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9A825-1EFF-4E3B-BD69-D79E21CFD7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23CBEC-81FB-454E-8708-B1C744BF06A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65e8ba5-c2c6-4943-b558-cd036730848b"/>
  </ds:schemaRefs>
</ds:datastoreItem>
</file>

<file path=customXml/itemProps3.xml><?xml version="1.0" encoding="utf-8"?>
<ds:datastoreItem xmlns:ds="http://schemas.openxmlformats.org/officeDocument/2006/customXml" ds:itemID="{D819A16D-9D58-4679-AD02-3876F72BA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5e8ba5-c2c6-4943-b558-cd0367308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2022-12-29T12:52:59Z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0x01010014BB0501AFB13A4A880DAD826834AC89</vt:lpwstr>
  </property>
</Properties>
</file>